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/Users/peerawit/Downloads/"/>
    </mc:Choice>
  </mc:AlternateContent>
  <xr:revisionPtr revIDLastSave="0" documentId="13_ncr:1_{6403BB5C-6028-C24B-A91D-95A35D988129}" xr6:coauthVersionLast="47" xr6:coauthVersionMax="47" xr10:uidLastSave="{00000000-0000-0000-0000-000000000000}"/>
  <bookViews>
    <workbookView xWindow="0" yWindow="500" windowWidth="33600" windowHeight="19040" activeTab="5" xr2:uid="{00000000-000D-0000-FFFF-FFFF00000000}"/>
  </bookViews>
  <sheets>
    <sheet name="Pricelist" sheetId="10" r:id="rId1"/>
    <sheet name="รุ่นขายดี" sheetId="4" r:id="rId2"/>
    <sheet name="Speak2" sheetId="5" r:id="rId3"/>
    <sheet name="Evolve2&amp;3" sheetId="6" r:id="rId4"/>
    <sheet name="กล้อง Conference " sheetId="7" r:id="rId5"/>
    <sheet name="สินค้าทั้งหมด" sheetId="8" r:id="rId6"/>
  </sheets>
  <externalReferences>
    <externalReference r:id="rId7"/>
  </externalReferences>
  <definedNames>
    <definedName name="_xlnm._FilterDatabase" localSheetId="0" hidden="1">Pricelist!$A$1:$AG$208</definedName>
    <definedName name="_xlnm._FilterDatabase" localSheetId="5" hidden="1">สินค้าทั้งหมด!$B$6:$XEG$307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6" l="1"/>
  <c r="D84" i="6" s="1"/>
  <c r="P187" i="10"/>
  <c r="H187" i="10"/>
  <c r="G187" i="10"/>
  <c r="P186" i="10"/>
  <c r="H186" i="10"/>
  <c r="G186" i="10"/>
  <c r="P185" i="10"/>
  <c r="H185" i="10"/>
  <c r="G185" i="10"/>
  <c r="P184" i="10"/>
  <c r="H184" i="10"/>
  <c r="G184" i="10"/>
  <c r="P183" i="10"/>
  <c r="H183" i="10"/>
  <c r="G183" i="10"/>
  <c r="P182" i="10"/>
  <c r="H182" i="10"/>
  <c r="G182" i="10"/>
  <c r="P181" i="10"/>
  <c r="H181" i="10"/>
  <c r="G181" i="10"/>
  <c r="P180" i="10"/>
  <c r="H180" i="10"/>
  <c r="G180" i="10"/>
  <c r="P179" i="10"/>
  <c r="H179" i="10"/>
  <c r="G179" i="10"/>
  <c r="P178" i="10"/>
  <c r="H178" i="10"/>
  <c r="G178" i="10"/>
  <c r="P177" i="10"/>
  <c r="H177" i="10"/>
  <c r="G177" i="10"/>
  <c r="P176" i="10"/>
  <c r="H176" i="10"/>
  <c r="G176" i="10"/>
  <c r="P175" i="10"/>
  <c r="H175" i="10"/>
  <c r="G175" i="10"/>
  <c r="P174" i="10"/>
  <c r="H174" i="10"/>
  <c r="G174" i="10"/>
  <c r="P173" i="10"/>
  <c r="H173" i="10"/>
  <c r="G173" i="10"/>
  <c r="P172" i="10"/>
  <c r="H172" i="10"/>
  <c r="G172" i="10"/>
  <c r="P171" i="10"/>
  <c r="H171" i="10"/>
  <c r="G171" i="10"/>
  <c r="P170" i="10"/>
  <c r="H170" i="10"/>
  <c r="G170" i="10"/>
  <c r="F170" i="10"/>
  <c r="P169" i="10"/>
  <c r="H169" i="10"/>
  <c r="G169" i="10"/>
  <c r="F169" i="10"/>
  <c r="P168" i="10"/>
  <c r="H168" i="10"/>
  <c r="G168" i="10"/>
  <c r="F168" i="10"/>
  <c r="P167" i="10"/>
  <c r="H167" i="10"/>
  <c r="G167" i="10"/>
  <c r="F167" i="10"/>
  <c r="P166" i="10"/>
  <c r="H166" i="10"/>
  <c r="G166" i="10"/>
  <c r="F166" i="10"/>
  <c r="P165" i="10"/>
  <c r="H165" i="10"/>
  <c r="G165" i="10"/>
  <c r="F165" i="10"/>
  <c r="P164" i="10"/>
  <c r="H164" i="10"/>
  <c r="G164" i="10"/>
  <c r="F164" i="10"/>
  <c r="P163" i="10"/>
  <c r="H163" i="10"/>
  <c r="G163" i="10"/>
  <c r="F163" i="10"/>
  <c r="P162" i="10"/>
  <c r="H162" i="10"/>
  <c r="G162" i="10"/>
  <c r="F162" i="10"/>
  <c r="P161" i="10"/>
  <c r="H161" i="10"/>
  <c r="G161" i="10"/>
  <c r="P160" i="10"/>
  <c r="H160" i="10"/>
  <c r="G160" i="10"/>
  <c r="P159" i="10"/>
  <c r="H159" i="10"/>
  <c r="G159" i="10"/>
  <c r="P158" i="10"/>
  <c r="H158" i="10"/>
  <c r="G158" i="10"/>
  <c r="P157" i="10"/>
  <c r="H157" i="10"/>
  <c r="G157" i="10"/>
  <c r="P156" i="10"/>
  <c r="H156" i="10"/>
  <c r="G156" i="10"/>
  <c r="P155" i="10"/>
  <c r="H155" i="10"/>
  <c r="G155" i="10"/>
  <c r="P154" i="10"/>
  <c r="H154" i="10"/>
  <c r="G154" i="10"/>
  <c r="P153" i="10"/>
  <c r="H153" i="10"/>
  <c r="G153" i="10"/>
  <c r="P152" i="10"/>
  <c r="H152" i="10"/>
  <c r="G152" i="10"/>
  <c r="P151" i="10"/>
  <c r="H151" i="10"/>
  <c r="G151" i="10"/>
  <c r="P150" i="10"/>
  <c r="H150" i="10"/>
  <c r="G150" i="10"/>
  <c r="P149" i="10"/>
  <c r="H149" i="10"/>
  <c r="G149" i="10"/>
  <c r="P148" i="10"/>
  <c r="H148" i="10"/>
  <c r="G148" i="10"/>
  <c r="P147" i="10"/>
  <c r="H147" i="10"/>
  <c r="G147" i="10"/>
  <c r="P146" i="10"/>
  <c r="H146" i="10"/>
  <c r="G146" i="10"/>
  <c r="P145" i="10"/>
  <c r="H145" i="10"/>
  <c r="G145" i="10"/>
  <c r="P144" i="10"/>
  <c r="H144" i="10"/>
  <c r="G144" i="10"/>
  <c r="P143" i="10"/>
  <c r="H143" i="10"/>
  <c r="G143" i="10"/>
  <c r="P142" i="10"/>
  <c r="H142" i="10"/>
  <c r="G142" i="10"/>
  <c r="P141" i="10"/>
  <c r="H141" i="10"/>
  <c r="G141" i="10"/>
  <c r="P140" i="10"/>
  <c r="H140" i="10"/>
  <c r="G140" i="10"/>
  <c r="P139" i="10"/>
  <c r="H139" i="10"/>
  <c r="G139" i="10"/>
  <c r="P138" i="10"/>
  <c r="H138" i="10"/>
  <c r="G138" i="10"/>
  <c r="P137" i="10"/>
  <c r="H137" i="10"/>
  <c r="G137" i="10"/>
  <c r="P136" i="10"/>
  <c r="H136" i="10"/>
  <c r="G136" i="10"/>
  <c r="P135" i="10"/>
  <c r="H135" i="10"/>
  <c r="G135" i="10"/>
  <c r="P134" i="10"/>
  <c r="H134" i="10"/>
  <c r="G134" i="10"/>
  <c r="P133" i="10"/>
  <c r="H133" i="10"/>
  <c r="G133" i="10"/>
  <c r="P132" i="10"/>
  <c r="H132" i="10"/>
  <c r="G132" i="10"/>
  <c r="P131" i="10"/>
  <c r="H131" i="10"/>
  <c r="G131" i="10"/>
  <c r="P130" i="10"/>
  <c r="H130" i="10"/>
  <c r="G130" i="10"/>
  <c r="P129" i="10"/>
  <c r="H129" i="10"/>
  <c r="G129" i="10"/>
  <c r="P128" i="10"/>
  <c r="H128" i="10"/>
  <c r="G128" i="10"/>
  <c r="P127" i="10"/>
  <c r="H127" i="10"/>
  <c r="G127" i="10"/>
  <c r="P126" i="10"/>
  <c r="H126" i="10"/>
  <c r="G126" i="10"/>
  <c r="P125" i="10"/>
  <c r="H125" i="10"/>
  <c r="G125" i="10"/>
  <c r="P124" i="10"/>
  <c r="H124" i="10"/>
  <c r="G124" i="10"/>
  <c r="P123" i="10"/>
  <c r="H123" i="10"/>
  <c r="G123" i="10"/>
  <c r="P122" i="10"/>
  <c r="H122" i="10"/>
  <c r="G122" i="10"/>
  <c r="P121" i="10"/>
  <c r="H121" i="10"/>
  <c r="G121" i="10"/>
  <c r="P120" i="10"/>
  <c r="H120" i="10"/>
  <c r="G120" i="10"/>
  <c r="P119" i="10"/>
  <c r="H119" i="10"/>
  <c r="G119" i="10"/>
  <c r="P118" i="10"/>
  <c r="H118" i="10"/>
  <c r="G118" i="10"/>
  <c r="P117" i="10"/>
  <c r="H117" i="10"/>
  <c r="G117" i="10"/>
  <c r="P116" i="10"/>
  <c r="H116" i="10"/>
  <c r="G116" i="10"/>
  <c r="P115" i="10"/>
  <c r="H115" i="10"/>
  <c r="G115" i="10"/>
  <c r="P114" i="10"/>
  <c r="H114" i="10"/>
  <c r="G114" i="10"/>
  <c r="P113" i="10"/>
  <c r="H113" i="10"/>
  <c r="G113" i="10"/>
  <c r="P112" i="10"/>
  <c r="H112" i="10"/>
  <c r="G112" i="10"/>
  <c r="P111" i="10"/>
  <c r="H111" i="10"/>
  <c r="G111" i="10"/>
  <c r="P110" i="10"/>
  <c r="H110" i="10"/>
  <c r="G110" i="10"/>
  <c r="P109" i="10"/>
  <c r="H109" i="10"/>
  <c r="G109" i="10"/>
  <c r="P108" i="10"/>
  <c r="H108" i="10"/>
  <c r="G108" i="10"/>
  <c r="P107" i="10"/>
  <c r="H107" i="10"/>
  <c r="G107" i="10"/>
  <c r="P106" i="10"/>
  <c r="H106" i="10"/>
  <c r="G106" i="10"/>
  <c r="P105" i="10"/>
  <c r="H105" i="10"/>
  <c r="G105" i="10"/>
  <c r="P104" i="10"/>
  <c r="H104" i="10"/>
  <c r="G104" i="10"/>
  <c r="P103" i="10"/>
  <c r="H103" i="10"/>
  <c r="G103" i="10"/>
  <c r="P102" i="10"/>
  <c r="H102" i="10"/>
  <c r="G102" i="10"/>
  <c r="P101" i="10"/>
  <c r="H101" i="10"/>
  <c r="G101" i="10"/>
  <c r="P100" i="10"/>
  <c r="H100" i="10"/>
  <c r="G100" i="10"/>
  <c r="P99" i="10"/>
  <c r="H99" i="10"/>
  <c r="G99" i="10"/>
  <c r="P98" i="10"/>
  <c r="H98" i="10"/>
  <c r="G98" i="10"/>
  <c r="P97" i="10"/>
  <c r="H97" i="10"/>
  <c r="G97" i="10"/>
  <c r="P96" i="10"/>
  <c r="H96" i="10"/>
  <c r="G96" i="10"/>
  <c r="P95" i="10"/>
  <c r="H95" i="10"/>
  <c r="G95" i="10"/>
  <c r="P94" i="10"/>
  <c r="H94" i="10"/>
  <c r="G94" i="10"/>
  <c r="P93" i="10"/>
  <c r="H93" i="10"/>
  <c r="G93" i="10"/>
  <c r="P92" i="10"/>
  <c r="H92" i="10"/>
  <c r="G92" i="10"/>
  <c r="P91" i="10"/>
  <c r="H91" i="10"/>
  <c r="G91" i="10"/>
  <c r="P90" i="10"/>
  <c r="H90" i="10"/>
  <c r="G90" i="10"/>
  <c r="P89" i="10"/>
  <c r="H89" i="10"/>
  <c r="G89" i="10"/>
  <c r="P88" i="10"/>
  <c r="H88" i="10"/>
  <c r="G88" i="10"/>
  <c r="P87" i="10"/>
  <c r="H87" i="10"/>
  <c r="G87" i="10"/>
  <c r="P86" i="10"/>
  <c r="H86" i="10"/>
  <c r="G86" i="10"/>
  <c r="P85" i="10"/>
  <c r="H85" i="10"/>
  <c r="G85" i="10"/>
  <c r="P84" i="10"/>
  <c r="H84" i="10"/>
  <c r="G84" i="10"/>
  <c r="P83" i="10"/>
  <c r="H83" i="10"/>
  <c r="G83" i="10"/>
  <c r="P82" i="10"/>
  <c r="H82" i="10"/>
  <c r="G82" i="10"/>
  <c r="P81" i="10"/>
  <c r="H81" i="10"/>
  <c r="G81" i="10"/>
  <c r="P80" i="10"/>
  <c r="H80" i="10"/>
  <c r="G80" i="10"/>
  <c r="P79" i="10"/>
  <c r="H79" i="10"/>
  <c r="G79" i="10"/>
  <c r="P78" i="10"/>
  <c r="H78" i="10"/>
  <c r="G78" i="10"/>
  <c r="P77" i="10"/>
  <c r="H77" i="10"/>
  <c r="G77" i="10"/>
  <c r="P76" i="10"/>
  <c r="H76" i="10"/>
  <c r="G76" i="10"/>
  <c r="P75" i="10"/>
  <c r="H75" i="10"/>
  <c r="G75" i="10"/>
  <c r="P74" i="10"/>
  <c r="H74" i="10"/>
  <c r="G74" i="10"/>
  <c r="P73" i="10"/>
  <c r="H73" i="10"/>
  <c r="G73" i="10"/>
  <c r="P72" i="10"/>
  <c r="H72" i="10"/>
  <c r="G72" i="10"/>
  <c r="P71" i="10"/>
  <c r="H71" i="10"/>
  <c r="G71" i="10"/>
  <c r="P70" i="10"/>
  <c r="H70" i="10"/>
  <c r="G70" i="10"/>
  <c r="P69" i="10"/>
  <c r="H69" i="10"/>
  <c r="G69" i="10"/>
  <c r="P68" i="10"/>
  <c r="H68" i="10"/>
  <c r="G68" i="10"/>
  <c r="P67" i="10"/>
  <c r="H67" i="10"/>
  <c r="G67" i="10"/>
  <c r="P66" i="10"/>
  <c r="H66" i="10"/>
  <c r="G66" i="10"/>
  <c r="P65" i="10"/>
  <c r="H65" i="10"/>
  <c r="G65" i="10"/>
  <c r="P64" i="10"/>
  <c r="H64" i="10"/>
  <c r="G64" i="10"/>
  <c r="P63" i="10"/>
  <c r="H63" i="10"/>
  <c r="G63" i="10"/>
  <c r="P62" i="10"/>
  <c r="H62" i="10"/>
  <c r="G62" i="10"/>
  <c r="P61" i="10"/>
  <c r="H61" i="10"/>
  <c r="G61" i="10"/>
  <c r="P60" i="10"/>
  <c r="H60" i="10"/>
  <c r="G60" i="10"/>
  <c r="P59" i="10"/>
  <c r="H59" i="10"/>
  <c r="G59" i="10"/>
  <c r="P58" i="10"/>
  <c r="H58" i="10"/>
  <c r="G58" i="10"/>
  <c r="P57" i="10"/>
  <c r="H57" i="10"/>
  <c r="G57" i="10"/>
  <c r="P56" i="10"/>
  <c r="H56" i="10"/>
  <c r="G56" i="10"/>
  <c r="P55" i="10"/>
  <c r="H55" i="10"/>
  <c r="G55" i="10"/>
  <c r="P54" i="10"/>
  <c r="H54" i="10"/>
  <c r="G54" i="10"/>
  <c r="P53" i="10"/>
  <c r="H53" i="10"/>
  <c r="G53" i="10"/>
  <c r="P52" i="10"/>
  <c r="H52" i="10"/>
  <c r="G52" i="10"/>
  <c r="P51" i="10"/>
  <c r="H51" i="10"/>
  <c r="G51" i="10"/>
  <c r="P50" i="10"/>
  <c r="H50" i="10"/>
  <c r="G50" i="10"/>
  <c r="P49" i="10"/>
  <c r="H49" i="10"/>
  <c r="G49" i="10"/>
  <c r="P48" i="10"/>
  <c r="H48" i="10"/>
  <c r="G48" i="10"/>
  <c r="P47" i="10"/>
  <c r="H47" i="10"/>
  <c r="G47" i="10"/>
  <c r="P46" i="10"/>
  <c r="H46" i="10"/>
  <c r="G46" i="10"/>
  <c r="P45" i="10"/>
  <c r="H45" i="10"/>
  <c r="G45" i="10"/>
  <c r="P44" i="10"/>
  <c r="H44" i="10"/>
  <c r="G44" i="10"/>
  <c r="P43" i="10"/>
  <c r="H43" i="10"/>
  <c r="G43" i="10"/>
  <c r="P42" i="10"/>
  <c r="H42" i="10"/>
  <c r="G42" i="10"/>
  <c r="P41" i="10"/>
  <c r="H41" i="10"/>
  <c r="G41" i="10"/>
  <c r="P40" i="10"/>
  <c r="H40" i="10"/>
  <c r="G40" i="10"/>
  <c r="P39" i="10"/>
  <c r="H39" i="10"/>
  <c r="G39" i="10"/>
  <c r="P38" i="10"/>
  <c r="H38" i="10"/>
  <c r="G38" i="10"/>
  <c r="P37" i="10"/>
  <c r="H37" i="10"/>
  <c r="G37" i="10"/>
  <c r="P36" i="10"/>
  <c r="H36" i="10"/>
  <c r="G36" i="10"/>
  <c r="P35" i="10"/>
  <c r="H35" i="10"/>
  <c r="G35" i="10"/>
  <c r="P34" i="10"/>
  <c r="H34" i="10"/>
  <c r="G34" i="10"/>
  <c r="P33" i="10"/>
  <c r="H33" i="10"/>
  <c r="G33" i="10"/>
  <c r="P32" i="10"/>
  <c r="H32" i="10"/>
  <c r="G32" i="10"/>
  <c r="P31" i="10"/>
  <c r="H31" i="10"/>
  <c r="G31" i="10"/>
  <c r="P30" i="10"/>
  <c r="H30" i="10"/>
  <c r="G30" i="10"/>
  <c r="P29" i="10"/>
  <c r="H29" i="10"/>
  <c r="G29" i="10"/>
  <c r="P28" i="10"/>
  <c r="H28" i="10"/>
  <c r="G28" i="10"/>
  <c r="P27" i="10"/>
  <c r="H27" i="10"/>
  <c r="G27" i="10"/>
  <c r="P26" i="10"/>
  <c r="H26" i="10"/>
  <c r="G26" i="10"/>
  <c r="P25" i="10"/>
  <c r="H25" i="10"/>
  <c r="G25" i="10"/>
  <c r="P24" i="10"/>
  <c r="H24" i="10"/>
  <c r="G24" i="10"/>
  <c r="P23" i="10"/>
  <c r="H23" i="10"/>
  <c r="G23" i="10"/>
  <c r="P22" i="10"/>
  <c r="H22" i="10"/>
  <c r="G22" i="10"/>
  <c r="P21" i="10"/>
  <c r="H21" i="10"/>
  <c r="G21" i="10"/>
  <c r="P20" i="10"/>
  <c r="H20" i="10"/>
  <c r="G20" i="10"/>
  <c r="P19" i="10"/>
  <c r="H19" i="10"/>
  <c r="G19" i="10"/>
  <c r="P18" i="10"/>
  <c r="H18" i="10"/>
  <c r="G18" i="10"/>
  <c r="P17" i="10"/>
  <c r="H17" i="10"/>
  <c r="G17" i="10"/>
  <c r="P16" i="10"/>
  <c r="H16" i="10"/>
  <c r="G16" i="10"/>
  <c r="P15" i="10"/>
  <c r="H15" i="10"/>
  <c r="G15" i="10"/>
  <c r="P14" i="10"/>
  <c r="H14" i="10"/>
  <c r="G14" i="10"/>
  <c r="P13" i="10"/>
  <c r="H13" i="10"/>
  <c r="G13" i="10"/>
  <c r="P12" i="10"/>
  <c r="H12" i="10"/>
  <c r="G12" i="10"/>
  <c r="P11" i="10"/>
  <c r="H11" i="10"/>
  <c r="G11" i="10"/>
  <c r="P10" i="10"/>
  <c r="H10" i="10"/>
  <c r="G10" i="10"/>
  <c r="P9" i="10"/>
  <c r="H9" i="10"/>
  <c r="G9" i="10"/>
  <c r="P8" i="10"/>
  <c r="H8" i="10"/>
  <c r="G8" i="10"/>
  <c r="P7" i="10"/>
  <c r="H7" i="10"/>
  <c r="G7" i="10"/>
  <c r="P6" i="10"/>
  <c r="H6" i="10"/>
  <c r="G6" i="10"/>
  <c r="P5" i="10"/>
  <c r="H5" i="10"/>
  <c r="G5" i="10"/>
  <c r="P4" i="10"/>
  <c r="H4" i="10"/>
  <c r="G4" i="10"/>
  <c r="P3" i="10"/>
  <c r="H3" i="10"/>
  <c r="G3" i="10"/>
  <c r="P2" i="10"/>
  <c r="H2" i="10"/>
  <c r="G2" i="10"/>
  <c r="E109" i="6"/>
  <c r="D109" i="6" s="1"/>
  <c r="E108" i="6"/>
  <c r="D108" i="6" s="1"/>
  <c r="E101" i="6"/>
  <c r="D101" i="6" s="1"/>
  <c r="E100" i="6"/>
  <c r="D100" i="6"/>
  <c r="E92" i="6"/>
  <c r="D92" i="6" s="1"/>
  <c r="E91" i="6"/>
  <c r="D91" i="6" s="1"/>
  <c r="F328" i="8"/>
  <c r="C328" i="8"/>
  <c r="C326" i="8"/>
  <c r="C325" i="8"/>
  <c r="C324" i="8"/>
  <c r="C323" i="8"/>
  <c r="C322" i="8"/>
  <c r="C321" i="8"/>
  <c r="C320" i="8"/>
  <c r="C319" i="8"/>
  <c r="C318" i="8"/>
  <c r="C317" i="8"/>
  <c r="C316" i="8"/>
  <c r="C315" i="8"/>
  <c r="C314" i="8"/>
  <c r="C313" i="8"/>
  <c r="C312" i="8"/>
  <c r="C311" i="8"/>
  <c r="C309" i="8"/>
  <c r="C263" i="8"/>
  <c r="D7" i="5" s="1"/>
  <c r="C262" i="8"/>
  <c r="E22" i="5" s="1"/>
  <c r="A46" i="7"/>
  <c r="A45" i="7"/>
  <c r="A44" i="7"/>
  <c r="A43" i="7"/>
  <c r="A42" i="7"/>
  <c r="A41" i="7"/>
  <c r="A40" i="7"/>
  <c r="A39" i="7"/>
  <c r="A38" i="7"/>
  <c r="A37" i="7"/>
  <c r="E34" i="7"/>
  <c r="D34" i="7" s="1"/>
  <c r="A34" i="7"/>
  <c r="D31" i="7"/>
  <c r="B31" i="7"/>
  <c r="E29" i="7"/>
  <c r="D29" i="7" s="1"/>
  <c r="A29" i="7"/>
  <c r="E28" i="7"/>
  <c r="D28" i="7" s="1"/>
  <c r="A28" i="7"/>
  <c r="E27" i="7"/>
  <c r="D27" i="7" s="1"/>
  <c r="A27" i="7"/>
  <c r="E26" i="7"/>
  <c r="D26" i="7"/>
  <c r="A26" i="7"/>
  <c r="B23" i="7"/>
  <c r="B21" i="7"/>
  <c r="E21" i="7"/>
  <c r="D21" i="7" s="1"/>
  <c r="B20" i="7"/>
  <c r="E20" i="7" s="1"/>
  <c r="D20" i="7" s="1"/>
  <c r="B19" i="7"/>
  <c r="E19" i="7" s="1"/>
  <c r="D19" i="7" s="1"/>
  <c r="B18" i="7"/>
  <c r="B17" i="7"/>
  <c r="B14" i="7"/>
  <c r="E14" i="7"/>
  <c r="D14" i="7" s="1"/>
  <c r="B12" i="7"/>
  <c r="B11" i="7"/>
  <c r="E3" i="7"/>
  <c r="D3" i="7" s="1"/>
  <c r="A109" i="6"/>
  <c r="A108" i="6"/>
  <c r="A101" i="6"/>
  <c r="A100" i="6"/>
  <c r="A92" i="6"/>
  <c r="A91" i="6"/>
  <c r="A84" i="6"/>
  <c r="E83" i="6"/>
  <c r="D83" i="6"/>
  <c r="A83" i="6"/>
  <c r="E69" i="6"/>
  <c r="D69" i="6" s="1"/>
  <c r="E55" i="6"/>
  <c r="D55" i="6"/>
  <c r="E41" i="6"/>
  <c r="D41" i="6"/>
  <c r="E28" i="6"/>
  <c r="D28" i="6" s="1"/>
  <c r="E15" i="6"/>
  <c r="D15" i="6" s="1"/>
  <c r="E3" i="6"/>
  <c r="D3" i="6" s="1"/>
  <c r="A26" i="5"/>
  <c r="A25" i="5"/>
  <c r="A24" i="5"/>
  <c r="D24" i="5" s="1"/>
  <c r="A23" i="5"/>
  <c r="D23" i="5" s="1"/>
  <c r="A22" i="5"/>
  <c r="A21" i="5"/>
  <c r="A15" i="5"/>
  <c r="A14" i="5"/>
  <c r="A8" i="5"/>
  <c r="E8" i="5" s="1"/>
  <c r="A7" i="5"/>
  <c r="E7" i="5"/>
  <c r="E104" i="4"/>
  <c r="D104" i="4" s="1"/>
  <c r="A104" i="4"/>
  <c r="B92" i="4"/>
  <c r="E92" i="4" s="1"/>
  <c r="D92" i="4" s="1"/>
  <c r="B80" i="4"/>
  <c r="E80" i="4" s="1"/>
  <c r="D80" i="4" s="1"/>
  <c r="B71" i="4"/>
  <c r="E71" i="4" s="1"/>
  <c r="D71" i="4" s="1"/>
  <c r="B63" i="4"/>
  <c r="E63" i="4" s="1"/>
  <c r="D63" i="4" s="1"/>
  <c r="B55" i="4"/>
  <c r="E55" i="4" s="1"/>
  <c r="D55" i="4" s="1"/>
  <c r="B46" i="4"/>
  <c r="E46" i="4" s="1"/>
  <c r="D46" i="4" s="1"/>
  <c r="E36" i="4"/>
  <c r="D36" i="4" s="1"/>
  <c r="E26" i="4"/>
  <c r="D26" i="4" s="1"/>
  <c r="E16" i="4"/>
  <c r="D16" i="4" s="1"/>
  <c r="E6" i="4"/>
  <c r="D6" i="4"/>
  <c r="E18" i="7"/>
  <c r="D18" i="7" s="1"/>
  <c r="E12" i="7"/>
  <c r="D12" i="7" s="1"/>
  <c r="D14" i="5"/>
  <c r="E17" i="7"/>
  <c r="D17" i="7" s="1"/>
  <c r="E23" i="5"/>
  <c r="E11" i="7"/>
  <c r="D11" i="7" s="1"/>
  <c r="E23" i="7"/>
  <c r="D23" i="7" s="1"/>
  <c r="E14" i="5" l="1"/>
  <c r="E25" i="5"/>
  <c r="D8" i="5"/>
  <c r="E24" i="5"/>
  <c r="E21" i="5"/>
  <c r="D26" i="5"/>
  <c r="E26" i="5"/>
  <c r="D21" i="5"/>
  <c r="D22" i="5"/>
  <c r="D15" i="5"/>
  <c r="D25" i="5"/>
  <c r="E1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ประเภทหูฟัง
Mono = 1หู
Stereo = 2หู</t>
        </r>
      </text>
    </comment>
    <comment ref="N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สายเชื่อม
A= USB-A
C= USB-C
C/A = USB-C มีตัวแปลงเป็น USB-A
QD = สำหรับ IP Phone</t>
        </r>
      </text>
    </comment>
    <comment ref="O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ตัวเชื่อมไร้สาย
A= USB-A
C= USB-C
</t>
        </r>
      </text>
    </comment>
  </commentList>
</comments>
</file>

<file path=xl/sharedStrings.xml><?xml version="1.0" encoding="utf-8"?>
<sst xmlns="http://schemas.openxmlformats.org/spreadsheetml/2006/main" count="4274" uniqueCount="1223">
  <si>
    <t>QD</t>
  </si>
  <si>
    <t>UC</t>
  </si>
  <si>
    <t>Mono</t>
  </si>
  <si>
    <t>SRP</t>
  </si>
  <si>
    <t>Remark</t>
  </si>
  <si>
    <t>Inc. VAT</t>
  </si>
  <si>
    <t xml:space="preserve">Exc. VAT. </t>
  </si>
  <si>
    <t>JBA-2775-319</t>
  </si>
  <si>
    <t>Jabra Speak2 75 MS Teams, Link 380a</t>
  </si>
  <si>
    <t>Jabra SPEAK 510 MS</t>
  </si>
  <si>
    <t>JBA-8500-232</t>
  </si>
  <si>
    <t>PanaCast 50 Video Bar SystemUC VB &amp; TC, US Charger-A</t>
  </si>
  <si>
    <t>Jabra Scheduler, UC, Global</t>
  </si>
  <si>
    <t>JBA-8720-232</t>
  </si>
  <si>
    <t>PanaCast 40 VBS, UC VB &amp; TC, US,pwr cord-A</t>
  </si>
  <si>
    <t>JBA-37599-999-899</t>
  </si>
  <si>
    <t>Jabra Evolve3 75 MS, Link390c, Black</t>
  </si>
  <si>
    <t>JBA-37599-999-999</t>
  </si>
  <si>
    <t>Jabra Evolve3 75 MS, Link390a, Black</t>
  </si>
  <si>
    <t xml:space="preserve">*** SKUs ทั้งหมดดูได้ใน total pricelist </t>
  </si>
  <si>
    <t>รบกวนเช็คอุปกรณ์ที่ลูกค้าต้องการใช้ร่วมกับหูฟังทุกครั้งนะคะ</t>
  </si>
  <si>
    <t>อุปกรณ์ต่างกันจะใช้หูฟังคนละรุ่น เพื่อไม่ผิดพลาดในการเสนอสินค้า</t>
  </si>
  <si>
    <t xml:space="preserve">Leadtime By order = 30-45 days </t>
  </si>
  <si>
    <t>P/N</t>
  </si>
  <si>
    <t>Description</t>
  </si>
  <si>
    <t>Warranty</t>
  </si>
  <si>
    <t>Stock</t>
  </si>
  <si>
    <t>Remarks</t>
  </si>
  <si>
    <t>Exc. VAT</t>
  </si>
  <si>
    <t>JBA-2699-820-109</t>
  </si>
  <si>
    <t>2699-820-109</t>
  </si>
  <si>
    <t>Jabra Evolve 10 USB-A,Stereo</t>
  </si>
  <si>
    <t>2 Years</t>
  </si>
  <si>
    <t xml:space="preserve">USB Port ใช้กับ Notebook </t>
  </si>
  <si>
    <t>• JABRA EVOLVE 10 แบบ2หู</t>
  </si>
  <si>
    <t>• สำหรับใช้สนทนาส่วนตัว และการฟังเพลง</t>
  </si>
  <si>
    <t xml:space="preserve">• แข็งแรงทนทาน พร้อมดีไซน์เพื่อการสวมใส่สบายตลอดวัน </t>
  </si>
  <si>
    <t>• ตัดเสียงรบกวนด้วยไมค์ระบบ Noise-canceling</t>
  </si>
  <si>
    <t>• ปุ่มควบคุมพื้นฐาน (โทรเข้า-ออก, เพิ่ม-ลดเสียง, mute)</t>
  </si>
  <si>
    <t>** ไม่มีใบรับรอง MS และ UC แต่สามารถใช้งานร่วมได้ปกติ</t>
  </si>
  <si>
    <t>** Package มาในถุง Zip ไม่มีกล่อง</t>
  </si>
  <si>
    <t>JBA-4999-823-169</t>
  </si>
  <si>
    <t>4999-823-169</t>
  </si>
  <si>
    <t>Jabra Evolve 20, USB C/A, MS Stereo</t>
  </si>
  <si>
    <t>MS = รองรับ Microsoft teams</t>
  </si>
  <si>
    <t>• JABRA EVOLVE 20 แบบ2หู</t>
  </si>
  <si>
    <t>• ระบบเสียงแบบ HiFi Sound ให้เสียงเสมือนจริง</t>
  </si>
  <si>
    <t>• มาพร้อมกับซองเก็บ</t>
  </si>
  <si>
    <t>JBA-5399-823-369</t>
  </si>
  <si>
    <t>5399-823-369</t>
  </si>
  <si>
    <t>Jabra Evolve 30 II, USB C/A Stereo MS</t>
  </si>
  <si>
    <t>• JABRA EVOLVE 30 แบบ2หู</t>
  </si>
  <si>
    <t>Jba-24189-999-799</t>
  </si>
  <si>
    <t>24189-999-799</t>
  </si>
  <si>
    <t>Jabra Evolve2 40 SE, USB C/A, MS Stereo</t>
  </si>
  <si>
    <t>• JABRA EVOLVE 40 แบบ2หู (มี busy light แสดงเมื่อติด call หรือประชุม )</t>
  </si>
  <si>
    <t>JBA-1513-0157</t>
  </si>
  <si>
    <t>Jabra Biz 1500 QD Mono</t>
  </si>
  <si>
    <t>By order</t>
  </si>
  <si>
    <t>ต้องเสนอ Option เพื่อให้ใช้งานได้</t>
  </si>
  <si>
    <t>• Jabra Biz 1500 QD 1 หู</t>
  </si>
  <si>
    <t>QD Cord สำหรับให้กับหัวเครื่องโทรศัพท์</t>
  </si>
  <si>
    <t>• Connect to a desk phone via QD</t>
  </si>
  <si>
    <t>แจ้งยี่ห้อและรุ่นโทรศัพท์ที่ลูกค้าใช้</t>
  </si>
  <si>
    <t xml:space="preserve">• Easy intergration with many telephone systems </t>
  </si>
  <si>
    <t>• Crytal clear conversations</t>
  </si>
  <si>
    <t>• Lightweight, sturdy design and professional quality</t>
  </si>
  <si>
    <t>• Foam ear cushions that lead heat away from the ears for all day comfort</t>
  </si>
  <si>
    <t>JBA-1519-0157</t>
  </si>
  <si>
    <t>Jabra Biz 1500 QD Duo</t>
  </si>
  <si>
    <t>• Jabra Biz 1500 QD 2 หู</t>
  </si>
  <si>
    <t>JBA-1553-0159</t>
  </si>
  <si>
    <t>Jabra Biz 1500 USB Mono</t>
  </si>
  <si>
    <t>• Jabra Biz 1500 USB 1 หู</t>
  </si>
  <si>
    <t>• Connect to a desk softphone via USB</t>
  </si>
  <si>
    <t>JBA-1559-0159</t>
  </si>
  <si>
    <t>Jabra Biz 1500 USB Duo</t>
  </si>
  <si>
    <t>• Jabra Biz 1500 USB 2 หู</t>
  </si>
  <si>
    <t>JBA-7510-109</t>
  </si>
  <si>
    <r>
      <t xml:space="preserve">Jabra SPEAK 510 </t>
    </r>
    <r>
      <rPr>
        <b/>
        <sz val="10"/>
        <color indexed="10"/>
        <rFont val="Tahoma"/>
        <family val="2"/>
      </rPr>
      <t>MS</t>
    </r>
  </si>
  <si>
    <t>• Speaker Phone คุณภาพเสียงดีสำหรับใช้สนทนาส่วนตัวหรือ</t>
  </si>
  <si>
    <t>เชื่อมต่อด้วย USB, Bluetooth</t>
  </si>
  <si>
    <t xml:space="preserve">  ใช้กับห้องประชุมเล็ก</t>
  </si>
  <si>
    <t>ราคาพิเศษ</t>
  </si>
  <si>
    <t>• ใช้งานกับระบบ Unified Communication รองรับ VOIP</t>
  </si>
  <si>
    <t>• มีระบบเสียงเรียกเข้า ให้คุณมั่นใจว่าจะไม่พลาดการติดต่อ</t>
  </si>
  <si>
    <t xml:space="preserve">• ระบบเสียงแบบ True Wideband ให้เสียงคมชัดตลอดการสนทนา </t>
  </si>
  <si>
    <t>• ขนาดเล็กกระทักรัด ใช้พื้นที่วางน้อย</t>
  </si>
  <si>
    <t>• สายม้วนเก็บได้ สะดวกต่อการใช้งาน</t>
  </si>
  <si>
    <t>• มาพร้อมกับซองเก็บ ง่ายต่อการพกพา</t>
  </si>
  <si>
    <t>• ควบคุมด้วยระบบสัมผ้ส (โทรเข้า-ออก, เพิ่ม-ลดเสียง, mute)</t>
  </si>
  <si>
    <t>• แบตเตอรี่ในตัว up to 15 hours Talk Time</t>
  </si>
  <si>
    <t>JBA-7510-309</t>
  </si>
  <si>
    <r>
      <t xml:space="preserve">Jabra SPEAK 510 </t>
    </r>
    <r>
      <rPr>
        <b/>
        <sz val="10"/>
        <color indexed="10"/>
        <rFont val="Tahoma"/>
        <family val="2"/>
      </rPr>
      <t>MS Plus</t>
    </r>
  </si>
  <si>
    <t>Plus มี SUB Dongle เพิ่มสัญญาณ Wireless</t>
  </si>
  <si>
    <t>• เชื่อมต่อโทรศัพท์มือถือได้ผ่าน Bluetooth Class 1up to 100 ft</t>
  </si>
  <si>
    <t>2755-109</t>
  </si>
  <si>
    <r>
      <t xml:space="preserve">Jabra Speak2 55 </t>
    </r>
    <r>
      <rPr>
        <b/>
        <sz val="10"/>
        <color rgb="FFFF0000"/>
        <rFont val="Calibri"/>
        <family val="2"/>
        <scheme val="minor"/>
      </rPr>
      <t>MS Teams</t>
    </r>
  </si>
  <si>
    <t>On stock</t>
  </si>
  <si>
    <t>มีไมโครโฟน 4 ตัว รับเสียงรอบทิศทาง
ควบคุมด้วยระบบสัมผ้ส (โทรเข้า-ออก, เพิ่ม-ลดเสียง, mute)
ขนาดเล็กกระทักรัด ใช้พื้นที่วางน้อย
สายม้วนเก็บได้ สะดวกต่อการใช้งาน
• แบตเตอรี่ในตัว up to 12 hours Talk Time</t>
  </si>
  <si>
    <t>Speak2 เพื่อการประชุมที่ดีกว่า</t>
  </si>
  <si>
    <t>สนทนาแบบธรรมชาติด้วยระบบ Full Duplex</t>
  </si>
  <si>
    <t xml:space="preserve">ปรับระดับเสียงให้เท่ากันด้วย AI หมดปัญหาไม่ว่าจะพูดใกล้หรือไกล เสียงคนพูดจะเบาหรือดัง </t>
  </si>
  <si>
    <t>***สามารถเชื่อมต่อกันระหว่างเครื่องได้เฉพาะรุ่น Speak2 75 เท่านั้น</t>
  </si>
  <si>
    <t>VD P/N</t>
  </si>
  <si>
    <t>2740-109</t>
  </si>
  <si>
    <r>
      <t xml:space="preserve">Jabra Speak2 40 </t>
    </r>
    <r>
      <rPr>
        <b/>
        <sz val="10"/>
        <color rgb="FFFF0000"/>
        <rFont val="Calibri"/>
        <family val="2"/>
        <scheme val="minor"/>
      </rPr>
      <t>MS Teams</t>
    </r>
  </si>
  <si>
    <t>2 Year</t>
  </si>
  <si>
    <t>2740-209</t>
  </si>
  <si>
    <r>
      <t xml:space="preserve">Jabra Speak2 40 </t>
    </r>
    <r>
      <rPr>
        <b/>
        <sz val="10"/>
        <color rgb="FFFF0000"/>
        <rFont val="Calibri"/>
        <family val="2"/>
        <scheme val="minor"/>
      </rPr>
      <t>UC</t>
    </r>
  </si>
  <si>
    <t>By Order</t>
  </si>
  <si>
    <t>มีไมโครโฟน 4 ตัว รับเสียงรอบทิศทาง</t>
  </si>
  <si>
    <t>ควบคุมด้วยระบบสัมผ้ส (โทรเข้า-ออก, เพิ่ม-ลดเสียง, mute)</t>
  </si>
  <si>
    <t>ขนาดเล็กกระทักรัด ใช้พื้นที่วางน้อย</t>
  </si>
  <si>
    <t>สายม้วนเก็บได้ สะดวกต่อการใช้งาน</t>
  </si>
  <si>
    <t>• ไม่มีแบตเตอรี่ในตัว</t>
  </si>
  <si>
    <t>2755-209</t>
  </si>
  <si>
    <r>
      <t xml:space="preserve">Jabra Speak2 55 </t>
    </r>
    <r>
      <rPr>
        <b/>
        <sz val="10"/>
        <color rgb="FFFF0000"/>
        <rFont val="Calibri"/>
        <family val="2"/>
        <scheme val="minor"/>
      </rPr>
      <t>UC</t>
    </r>
  </si>
  <si>
    <t>• แบตเตอรี่ในตัว up to 12 hours Talk Time</t>
  </si>
  <si>
    <t>2775-319</t>
  </si>
  <si>
    <t>2775-329</t>
  </si>
  <si>
    <t>2775-109</t>
  </si>
  <si>
    <r>
      <t xml:space="preserve">Jabra Speak2 75 </t>
    </r>
    <r>
      <rPr>
        <b/>
        <sz val="10"/>
        <color rgb="FFFF0000"/>
        <rFont val="Calibri"/>
        <family val="2"/>
        <scheme val="minor"/>
      </rPr>
      <t>MS Teams</t>
    </r>
  </si>
  <si>
    <t>2775-419</t>
  </si>
  <si>
    <t>2775-429</t>
  </si>
  <si>
    <t>2775-209</t>
  </si>
  <si>
    <r>
      <t xml:space="preserve">Jabra Speak2 75 </t>
    </r>
    <r>
      <rPr>
        <b/>
        <sz val="10"/>
        <color rgb="FFFF0000"/>
        <rFont val="Calibri"/>
        <family val="2"/>
        <scheme val="minor"/>
      </rPr>
      <t>UC</t>
    </r>
  </si>
  <si>
    <t>• แบตเตอรี่ในตัว up to 32 hours Talk Time</t>
  </si>
  <si>
    <t>Jba-23189-999-779</t>
  </si>
  <si>
    <t>23189-999-779</t>
  </si>
  <si>
    <t>Jabra Evolve2 30 SE, MS Stereo USB C/A</t>
  </si>
  <si>
    <t>Port USB-A และ C</t>
  </si>
  <si>
    <t xml:space="preserve">• JABRA EVOLVE2 30 แบบ2หู ( ไม่มี jack 3.5 mm.) </t>
  </si>
  <si>
    <t>• ตัดเสียงรบกวนด้วยไมค์ระบบ Noise-canceling  ตัดเสียงรบกวนดีขึ้น</t>
  </si>
  <si>
    <t>• ขนาด speaker 28 มิลลิเมตร</t>
  </si>
  <si>
    <t>• มีไมโครโฟนรับเสียง 2 ตัว</t>
  </si>
  <si>
    <t>• มี Busy light แจ้งเตือนคนรอบข้างว่ากำลังใช้งาน</t>
  </si>
  <si>
    <r>
      <t>•</t>
    </r>
    <r>
      <rPr>
        <b/>
        <sz val="10"/>
        <color rgb="FF0000FF"/>
        <rFont val="Tahoma"/>
        <family val="2"/>
      </rPr>
      <t xml:space="preserve"> </t>
    </r>
    <r>
      <rPr>
        <sz val="10"/>
        <rFont val="Tahoma"/>
        <family val="2"/>
      </rPr>
      <t>ดีไซน์และวัสดุที่พรีเมี่ยมขึ้น และแข็งแรงทนทานยาวนานขึ้น</t>
    </r>
  </si>
  <si>
    <t>• JABRA EVOLVE2 40 แบบ2หู</t>
  </si>
  <si>
    <t>• 360 Busy light</t>
  </si>
  <si>
    <r>
      <rPr>
        <sz val="10"/>
        <color rgb="FF0000FF"/>
        <rFont val="Tahoma"/>
        <family val="2"/>
      </rPr>
      <t>• ขนาด speaker 40 มิลลิเมตร</t>
    </r>
    <r>
      <rPr>
        <sz val="10"/>
        <rFont val="Tahoma"/>
        <family val="2"/>
      </rPr>
      <t xml:space="preserve"> (รุ่น Evolve 40 เดิม 28 มิลลิเมตร)</t>
    </r>
  </si>
  <si>
    <t>Jba-24189-899-799</t>
  </si>
  <si>
    <t>24189-899-799</t>
  </si>
  <si>
    <t>Jabra Evolve2 40 SE, USB C/A MS Mono</t>
  </si>
  <si>
    <t>• JABRA EVOLVE2 40 แบบหูเดียว</t>
  </si>
  <si>
    <t>JBA-26599-999-999</t>
  </si>
  <si>
    <t>26599-999-999</t>
  </si>
  <si>
    <t xml:space="preserve">Jabra Evolve2 65 Link380a MS Stereo Black (ไม่มี stand) </t>
  </si>
  <si>
    <t>• JABRA EVOLVE2 65 แบบ2หู</t>
  </si>
  <si>
    <t>• เชื่อมต่อแบบไร้สาย BT (Dual) มาพร้อมกับ Link380 USB-A dongle</t>
  </si>
  <si>
    <r>
      <rPr>
        <sz val="10"/>
        <color rgb="FF0000FF"/>
        <rFont val="Tahoma"/>
        <family val="2"/>
      </rPr>
      <t>• ขนาด speaker 40 มิลลิเมตร</t>
    </r>
    <r>
      <rPr>
        <sz val="10"/>
        <rFont val="Tahoma"/>
        <family val="2"/>
      </rPr>
      <t xml:space="preserve"> (รุ่น Evolve 65 เดิม 28 มิลลิเมตร)</t>
    </r>
  </si>
  <si>
    <r>
      <t xml:space="preserve">• แบตเตอรี่ยาวนานถึง 37 ชั่วโมง </t>
    </r>
    <r>
      <rPr>
        <sz val="10"/>
        <rFont val="Tahoma"/>
        <family val="2"/>
      </rPr>
      <t>( รุ่น Evolve 65 เดิม 14 ชั่วโมง)</t>
    </r>
  </si>
  <si>
    <t>JBA-26599-999-899</t>
  </si>
  <si>
    <t>26599-999-899</t>
  </si>
  <si>
    <t>Jabra Evolve2 65 Link380c MS Stereo Black</t>
  </si>
  <si>
    <t>• เชื่อมต่อแบบไร้สาย BT (Dual) มาพร้อมกับ Link380 USB-C dongle</t>
  </si>
  <si>
    <r>
      <t>•</t>
    </r>
    <r>
      <rPr>
        <b/>
        <sz val="10"/>
        <color rgb="FF0000FF"/>
        <rFont val="Tahoma"/>
        <family val="2"/>
      </rPr>
      <t xml:space="preserve"> แบตเตอรี่ยาวนานถึง 37 ชั่วโมง</t>
    </r>
    <r>
      <rPr>
        <sz val="10"/>
        <color rgb="FF0000FF"/>
        <rFont val="Tahoma"/>
        <family val="2"/>
      </rPr>
      <t xml:space="preserve"> </t>
    </r>
    <r>
      <rPr>
        <sz val="10"/>
        <rFont val="Tahoma"/>
        <family val="2"/>
      </rPr>
      <t>( รุ่น Evolve 65 เดิม 14 ชั่วโมง)</t>
    </r>
  </si>
  <si>
    <t>JBA-26699-999-999</t>
  </si>
  <si>
    <t>26699-999-999</t>
  </si>
  <si>
    <t xml:space="preserve">Jabra Evolve2 65 Flex Link380a MS Stereo </t>
  </si>
  <si>
    <t>• น้ำหนักเบาลง ครึ่งนึง</t>
  </si>
  <si>
    <t>37599-999-899</t>
  </si>
  <si>
    <t>37599-999-999</t>
  </si>
  <si>
    <t>• หูฟังชนิดบนหู</t>
  </si>
  <si>
    <t>• ดีไซน์ทันสมัยไร้ก้านไมค์</t>
  </si>
  <si>
    <t>• ตัดเสียงรบกวนด้วยไมค์ระบบ Noise-canceling และ AI เพื่อผลลัพที่ดียิ่งขึ้น</t>
  </si>
  <si>
    <t>• ชาร์จเพียง 5 นาที ใช้งานได้สูงสุดถึง 5 ชั่วโมง</t>
  </si>
  <si>
    <t>• ฟังเพลงได้สูงสุด 110ชั่วโมงและสนทนาได้ 20 ชั่วโมง</t>
  </si>
  <si>
    <t>37599-999-889</t>
  </si>
  <si>
    <t>Jabra Evolve3 75 MS, Link390c, Black, WLC chrg</t>
  </si>
  <si>
    <t>37599-999-989</t>
  </si>
  <si>
    <t>Jabra Evolve3 75 MS, Link390a, Black,WLC Chrg</t>
  </si>
  <si>
    <t>• มาพร้อมแท่นชาร์จไร้สายและกล่องเก็บ</t>
  </si>
  <si>
    <t>38599-999-999</t>
  </si>
  <si>
    <t>Jabra Evolve3 85 MS, Link390a, Black</t>
  </si>
  <si>
    <t>38599-999-899</t>
  </si>
  <si>
    <t>Jabra Evolve3 85 MS, Link390c, Black</t>
  </si>
  <si>
    <t>• หูฟังชนิดครอบหู</t>
  </si>
  <si>
    <t>• ฟังเพลงได้สูงสุด 120ชั่วโมงและสนทนาได้ 25 ชั่วโมง</t>
  </si>
  <si>
    <t>38599-999-889</t>
  </si>
  <si>
    <t>Jabra Evolve3 85 MS, Link390c, Black,WLC chrg</t>
  </si>
  <si>
    <t>38599-999-989</t>
  </si>
  <si>
    <t>Jabra Evolve3 85 MS, Link390a, Black,WLC Chrg</t>
  </si>
  <si>
    <t>JBA-8300-119</t>
  </si>
  <si>
    <t>8300-119</t>
  </si>
  <si>
    <t>Jabra PanaCast 20</t>
  </si>
  <si>
    <t>2 Years carry in</t>
  </si>
  <si>
    <t>• เหมาะกับการใช้งานแบบ personal use</t>
  </si>
  <si>
    <t xml:space="preserve">• กล้องความลละเอียดสูง 13 ล้านพิกเซล และ zoom ได้ 3 เท่า </t>
  </si>
  <si>
    <t>• คุณภาพVDO ระดับ 4K Ultra-HD</t>
  </si>
  <si>
    <t>• มี intelligent lighting optimization และ Vivid HDR ทำให้ภาพสวยงาม</t>
  </si>
  <si>
    <t>• รองรับการใช้งานผ่าน Teams / Zoom</t>
  </si>
  <si>
    <t>• Microphone-built in 3 ตัว</t>
  </si>
  <si>
    <t>• ขนาดเล็ก พกพาง่าย น้ำหนักเบา</t>
  </si>
  <si>
    <t>JBA-14207-56</t>
  </si>
  <si>
    <r>
      <t xml:space="preserve">Jabra PanaCast Table Stand Table Stand 
</t>
    </r>
    <r>
      <rPr>
        <sz val="10"/>
        <color rgb="FFFF0000"/>
        <rFont val="Tahoma"/>
        <family val="2"/>
      </rPr>
      <t>( แล้วแต่ลูกค้าเลือกใช้ stand หรือ wall mount )</t>
    </r>
  </si>
  <si>
    <t>no warranty</t>
  </si>
  <si>
    <t>JBA-14207-57</t>
  </si>
  <si>
    <r>
      <t xml:space="preserve">Jabra PanaCast Wall Mount Wall Mount
</t>
    </r>
    <r>
      <rPr>
        <sz val="10"/>
        <color rgb="FFFF0000"/>
        <rFont val="Tahoma"/>
        <family val="2"/>
      </rPr>
      <t>( แล้วแต่ลูกค้าเลือกใช้ stand หรือ wall mount )</t>
    </r>
  </si>
  <si>
    <t xml:space="preserve">Panacast 50 </t>
  </si>
  <si>
    <t>JBA-8200-232</t>
  </si>
  <si>
    <t>Jabra PanaCast 50 NA, Black</t>
  </si>
  <si>
    <r>
      <t xml:space="preserve">• กล้องความลละเอียดสูง 13 ล้านพิกเซล เลนส์กล้อง 3 เลนส์ มุมมองกว้างถึง 180'
• คุณภาพระดับ 4K ชัดและเป็นธรรมชาติ
• สามารถใช้งาน </t>
    </r>
    <r>
      <rPr>
        <b/>
        <u/>
        <sz val="10"/>
        <color rgb="FFFF0000"/>
        <rFont val="Tahoma"/>
        <family val="2"/>
      </rPr>
      <t>Real time white-board</t>
    </r>
    <r>
      <rPr>
        <sz val="10"/>
        <rFont val="Tahoma"/>
        <family val="2"/>
      </rPr>
      <t xml:space="preserve"> ได้ขณะประชุม
• Digital zoom x6 เท่า
• ลำโพง buil-it 4 ตัว
• ไมโครโฟน built-in 8 ตัว
• สาย USB cable ยาว 2 เมตร
• รองรับ USB 2.0 ,3.0
• ระบบ BYOD ใช้งานกับ Windows 10 , MacOS 10.5 เป็นต้นไป และ MacOS 11.x
</t>
    </r>
  </si>
  <si>
    <t>*** รีโมท ต้องซื้อเพิ่ม / ส่วน accessories อื่น เป็น option</t>
  </si>
  <si>
    <t>JBA-8220-209</t>
  </si>
  <si>
    <t>Remote, PanaCast 50 Black</t>
  </si>
  <si>
    <t>Must have,choose one color</t>
  </si>
  <si>
    <t>JBA-8211-209</t>
  </si>
  <si>
    <t>Remote, PanaCast 50 Grey</t>
  </si>
  <si>
    <t>JBA-14207-70</t>
  </si>
  <si>
    <t xml:space="preserve">PanaCast 50, Table Stand Black  </t>
  </si>
  <si>
    <t>Option</t>
  </si>
  <si>
    <t>JBA-14207-75</t>
  </si>
  <si>
    <t>PanaCast 50, Table Stand Grey</t>
  </si>
  <si>
    <t>JBA-14207-72</t>
  </si>
  <si>
    <t xml:space="preserve">PanaCast 50, Screen Mount </t>
  </si>
  <si>
    <t>Panacast 50 Video Bar</t>
  </si>
  <si>
    <r>
      <t xml:space="preserve">• ชุดประชุม ประกอบด้วย กล้องPanacast50 และจอควบคุม
• กล้องความลละเอียดสูง 13 ล้านพิกเซล เลนส์กล้อง 3 เลนส์ มุมมองกว้างถึง 180'
• คุณภาพระดับ 4K ชัดและเป็นธรรมชาติ
• สามารถใช้งาน </t>
    </r>
    <r>
      <rPr>
        <b/>
        <u/>
        <sz val="10"/>
        <color rgb="FFFF0000"/>
        <rFont val="Tahoma"/>
        <family val="2"/>
      </rPr>
      <t>Real time white-board</t>
    </r>
    <r>
      <rPr>
        <sz val="10"/>
        <rFont val="Tahoma"/>
        <family val="2"/>
      </rPr>
      <t xml:space="preserve"> ได้ขณะประชุม
• Digital zoom x6 เท่า
• ลำโพง buil-it 4 ตัว
• ไมโครโฟน built-in 8 ตัว
• สาย USB cable ยาว 2 เมตร
• รองรับ USB 2.0 ,3.0
• ใช้ระบบ</t>
    </r>
    <r>
      <rPr>
        <b/>
        <u/>
        <sz val="10"/>
        <color rgb="FFFF0000"/>
        <rFont val="Tahoma"/>
        <family val="2"/>
      </rPr>
      <t xml:space="preserve"> Android </t>
    </r>
    <r>
      <rPr>
        <sz val="10"/>
        <rFont val="Tahoma"/>
        <family val="2"/>
      </rPr>
      <t xml:space="preserve">
</t>
    </r>
  </si>
  <si>
    <t>*** ขาตั้งต้องซื้อเพิ่ม / ส่วน accessories อื่น เป็น option</t>
  </si>
  <si>
    <t>14207-72</t>
  </si>
  <si>
    <t>P50 Screen Mount VESA compliant, black</t>
  </si>
  <si>
    <t>14307-57</t>
  </si>
  <si>
    <t>P50 VBS Wall Mount Click on bracket, black</t>
  </si>
  <si>
    <t>14307-58</t>
  </si>
  <si>
    <t>PanaCast Control Table Mount Table grommet and stud, black</t>
  </si>
  <si>
    <t>14307-70</t>
  </si>
  <si>
    <t>P50 VBS Table Stand Click-on VBS table stand,black</t>
  </si>
  <si>
    <r>
      <t>• ชุดประชุม ประกอบด้วย กล้องPanacast40 และจอควบคุม
• กล้องความละเอียดสูง 13 ล้านพิกเซล เลนส์กล้อง 2 เลนส์ มุมมองกว้างถึง 180'
• คุณภาพระดับ 4K ชัดและเป็นธรรมชาติ
• รองรับห้องประชุมสูงสุดขนาด 4.5x4.5m
• Digital zoom x4 เท่า
• ลำโพง buil-it 1 ตัว
• ไมโครโฟน built-in 6 ตัว
• ใช้ระบบ</t>
    </r>
    <r>
      <rPr>
        <b/>
        <u/>
        <sz val="10"/>
        <color rgb="FFFF0000"/>
        <rFont val="Tahoma"/>
        <family val="2"/>
      </rPr>
      <t xml:space="preserve"> Android 13</t>
    </r>
    <r>
      <rPr>
        <sz val="10"/>
        <rFont val="Tahoma"/>
        <family val="2"/>
      </rPr>
      <t xml:space="preserve">
</t>
    </r>
  </si>
  <si>
    <t>Scheduler</t>
  </si>
  <si>
    <t>8020-239</t>
  </si>
  <si>
    <t>ทำให้การจองห้องประชุมง่ายและรวดเร็ว ทั้งล่วงหน้าและหน้างาน ผ่านปฏิทินหรือหน้าจอสัมผัส
แสดงสถานะห้องชัดเจนแบบเรียลไทม์ พร้อมไฟแสดงสถานะมองเห็นได้จากระยะไกล
ช่วยลดเวลาสูญเปล่า ให้ประชุมได้ทันที 
Certified ทั้ง Microsoft Teams และ Zoom Rooms</t>
  </si>
  <si>
    <t>8900-239</t>
  </si>
  <si>
    <t>Jabra PanaCast 55 VBS (VB &amp; TC, APAC)</t>
  </si>
  <si>
    <t>8930-239</t>
  </si>
  <si>
    <t>Jabra PanaCast 55 VBS Bar Only (VB, APAC)</t>
  </si>
  <si>
    <t>9000-100</t>
  </si>
  <si>
    <t>Jabra BYOD Room Kit (Speak2 75 UC, IQ, USB cable)</t>
  </si>
  <si>
    <t>9000-239</t>
  </si>
  <si>
    <t>PanaCast Room Kit (P55 VB&amp;TC, APAC, SpkMic, L1)</t>
  </si>
  <si>
    <t>9010-239</t>
  </si>
  <si>
    <t>PanaCast Room Kit Multi (P55 VB&amp;TC, APAC, SpkMic, Crew)</t>
  </si>
  <si>
    <t>9000-101</t>
  </si>
  <si>
    <t>Jabra Cam L1 (L1, USB adapter)</t>
  </si>
  <si>
    <t>9000-102</t>
  </si>
  <si>
    <t>Jabra Cam Crew (Crew)</t>
  </si>
  <si>
    <t>9000-103</t>
  </si>
  <si>
    <t>Jabra Cam IQ (IQ)</t>
  </si>
  <si>
    <t>9000-104</t>
  </si>
  <si>
    <t>Jabra Cam Crew Add On (Crew add-on)</t>
  </si>
  <si>
    <t>8900-100</t>
  </si>
  <si>
    <t>Jabra PanaCast SpeakerMic (SpeakerMic and SpeakerMic Adapter)</t>
  </si>
  <si>
    <t xml:space="preserve">สินค้า By order 30-45 วัน </t>
  </si>
  <si>
    <t>SIS P/N</t>
  </si>
  <si>
    <t>End User Price</t>
  </si>
  <si>
    <t>Data Sheet</t>
  </si>
  <si>
    <t>SKU No.</t>
  </si>
  <si>
    <t>Jabra Wireless Headsets</t>
  </si>
  <si>
    <t>Jabra Evolve Series</t>
  </si>
  <si>
    <t>JBA-6693-833-309</t>
  </si>
  <si>
    <t>6693-833-309</t>
  </si>
  <si>
    <t>Jabra Evolve 65 TE Link 390a MS Mono</t>
  </si>
  <si>
    <t>Link</t>
  </si>
  <si>
    <t>JBA-6693-833-399</t>
  </si>
  <si>
    <t>6693-833-399</t>
  </si>
  <si>
    <t>Jabra Evolve 65 TE Link 390a MS Mono Stand</t>
  </si>
  <si>
    <t>JBA-6693-833-499</t>
  </si>
  <si>
    <t>6693-833-499</t>
  </si>
  <si>
    <t>Jabra Evolve 65 TE Link 390a UC Mono Stand</t>
  </si>
  <si>
    <t>JBA-6699-833-399</t>
  </si>
  <si>
    <t>6699-833-399</t>
  </si>
  <si>
    <t>Jabra Evolve 65 TE Link 390a MS Stereo Stand</t>
  </si>
  <si>
    <t>JBA-6699-833-499</t>
  </si>
  <si>
    <t>6699-833-499</t>
  </si>
  <si>
    <t>Jabra Evolve 65 TE Link 390a UC Stereo Stand</t>
  </si>
  <si>
    <t>JBA-6693-839-409</t>
  </si>
  <si>
    <t>6693-839-409</t>
  </si>
  <si>
    <t>Jabra Evolve 65 TE Link 390a UC Mono</t>
  </si>
  <si>
    <t>JBA-6699-833-309</t>
  </si>
  <si>
    <t>6699-833-309</t>
  </si>
  <si>
    <t>Jabra Evolve 65 TE Link 390a MS Stereo</t>
  </si>
  <si>
    <t>JBA-6699-839-409</t>
  </si>
  <si>
    <t>6699-839-409</t>
  </si>
  <si>
    <t>Jabra Evolve 65 TE Link 390a UC Stereo</t>
  </si>
  <si>
    <t>Jabra Evolve Accessories</t>
  </si>
  <si>
    <t>JBA-14208-28</t>
  </si>
  <si>
    <t>14208-28</t>
  </si>
  <si>
    <t>Jabra USB-C to Micro-USB Cable, 1.5m</t>
  </si>
  <si>
    <t>JBA-14208-27</t>
  </si>
  <si>
    <t>14208-27</t>
  </si>
  <si>
    <t>Jabra USB Cable, TGR, USB-C to Micro-USB, 150 cm</t>
  </si>
  <si>
    <t>Jabra Evolve 2 Series</t>
  </si>
  <si>
    <t>Jabra Evolve2 65, Link380a MS Stereo Black</t>
  </si>
  <si>
    <t>Jabra Evolve2 65, Link380c MS Stereo Black</t>
  </si>
  <si>
    <t>JBA-26599-999-989</t>
  </si>
  <si>
    <t>26599-999-989</t>
  </si>
  <si>
    <t>Jabra Evolve2 65, Link380a MS Stereo Stand Black</t>
  </si>
  <si>
    <t>JBA-26599-999-889</t>
  </si>
  <si>
    <t>26599-999-889</t>
  </si>
  <si>
    <t>Jabra Evolve2 65, Link380c MS Stereo Stand Black</t>
  </si>
  <si>
    <t>JBA-26599-899-999</t>
  </si>
  <si>
    <t>26599-899-999</t>
  </si>
  <si>
    <t>Jabra Evolve2 65, Link380a MS Mono Black</t>
  </si>
  <si>
    <t>JBA-26599-899-899</t>
  </si>
  <si>
    <t>26599-899-899</t>
  </si>
  <si>
    <t>Jabra Evolve2 65, Link380c MS Mono Black</t>
  </si>
  <si>
    <t>JBA-26599-899-989</t>
  </si>
  <si>
    <t>26599-899-989</t>
  </si>
  <si>
    <t>Jabra Evolve2 65, Link380a MS Mono Stand Black</t>
  </si>
  <si>
    <t>JBA-26599-889-999</t>
  </si>
  <si>
    <t>26599-889-999</t>
  </si>
  <si>
    <t>Jabra Evolve2 65, Link380a UC Mono Black</t>
  </si>
  <si>
    <t>JBA-26599-889-899</t>
  </si>
  <si>
    <t>26599-889-899</t>
  </si>
  <si>
    <t>Jabra Evolve2 65, Link380c UC Mono Black</t>
  </si>
  <si>
    <t>JBA-26599-889-989</t>
  </si>
  <si>
    <t>26599-889-989</t>
  </si>
  <si>
    <t>Jabra Evolve2 65, Link380a UC Mono Stand Black</t>
  </si>
  <si>
    <t>JBA-26599-989-999</t>
  </si>
  <si>
    <t>26599-989-999</t>
  </si>
  <si>
    <t>Jabra Evolve2 65, Link380a UC Stereo Black</t>
  </si>
  <si>
    <t>JBA-26599-989-899</t>
  </si>
  <si>
    <t>26599-989-899</t>
  </si>
  <si>
    <t>Jabra Evolve2 65, Link380c UC Stereo Black</t>
  </si>
  <si>
    <t>JBA-26599-989-989</t>
  </si>
  <si>
    <t>26599-989-989</t>
  </si>
  <si>
    <t>Jabra Evolve2 65, Link380a UC Stereo Stand Black</t>
  </si>
  <si>
    <t>JBA-26599-989-889</t>
  </si>
  <si>
    <t>26599-989-889</t>
  </si>
  <si>
    <t>Jabra Evolve2 65, Link380c UC Stereo Stand Black</t>
  </si>
  <si>
    <t>Jba-25089-889-799</t>
  </si>
  <si>
    <t>25089-889-799</t>
  </si>
  <si>
    <t>Jabra Evolve2 50, USB C/A UC Mono</t>
  </si>
  <si>
    <t>**</t>
  </si>
  <si>
    <t>Jba-25089-899-799</t>
  </si>
  <si>
    <t>25089-899-799</t>
  </si>
  <si>
    <t>Jabra Evolve2 50, USB C/A MS Mono</t>
  </si>
  <si>
    <t>Jba-25089-989-799</t>
  </si>
  <si>
    <t>25089-989-799</t>
  </si>
  <si>
    <t>Jabra Evolve2 50, USB C/A UC Stereo</t>
  </si>
  <si>
    <t>Jba-25089-999-799</t>
  </si>
  <si>
    <t>25089-999-799</t>
  </si>
  <si>
    <t>Jabra Evolve2 50, USB C/A MS Stereo</t>
  </si>
  <si>
    <t>JBA-25599-989-999</t>
  </si>
  <si>
    <t>25599-989-999</t>
  </si>
  <si>
    <t>Jabra Evolve2 55 Link380a UC Stereo</t>
  </si>
  <si>
    <t>JBA-25599-999-999</t>
  </si>
  <si>
    <t>25599-999-999</t>
  </si>
  <si>
    <t>Jabra Evolve2 55 Link380a MS Stereo</t>
  </si>
  <si>
    <t>JBA-25599-989-899</t>
  </si>
  <si>
    <t>25599-989-899</t>
  </si>
  <si>
    <t>Jabra Evolve2 55 Link380c UC Stereo</t>
  </si>
  <si>
    <t>JBA-25599-999-899</t>
  </si>
  <si>
    <t>25599-999-899</t>
  </si>
  <si>
    <t>Jabra Evolve2 55 Link380c MS Stereo</t>
  </si>
  <si>
    <t>JBA-25599-889-999</t>
  </si>
  <si>
    <t>25599-889-999</t>
  </si>
  <si>
    <t>Jabra Evolve2 55 Link380a UC Mono</t>
  </si>
  <si>
    <t>JBA-25599-899-999</t>
  </si>
  <si>
    <t>25599-899-999</t>
  </si>
  <si>
    <t>Jabra Evolve2 55 Link380a MS Mono</t>
  </si>
  <si>
    <t>JBA-25599-889-899</t>
  </si>
  <si>
    <t>25599-889-899</t>
  </si>
  <si>
    <t>Jabra Evolve2 55 Link380c UC Mono</t>
  </si>
  <si>
    <t>JBA-25599-899-899</t>
  </si>
  <si>
    <t>25599-899-899</t>
  </si>
  <si>
    <t>Jabra Evolve2 55 Link380c MS Mono</t>
  </si>
  <si>
    <t>JBA-25599-989-989</t>
  </si>
  <si>
    <t>25599-989-989</t>
  </si>
  <si>
    <t>Jabra Evolve2 55 Link380a UC Stereo Stand</t>
  </si>
  <si>
    <t>JBA-25599-999-989</t>
  </si>
  <si>
    <t>25599-999-989</t>
  </si>
  <si>
    <t>Jabra Evolve2 55 Link380a MS Stereo Stand</t>
  </si>
  <si>
    <t>JBA-25599-989-889</t>
  </si>
  <si>
    <t>25599-989-889</t>
  </si>
  <si>
    <t>Jabra Evolve2 55 Link380c UC Stereo Stand</t>
  </si>
  <si>
    <t>JBA-25599-999-889</t>
  </si>
  <si>
    <t>25599-999-889</t>
  </si>
  <si>
    <t>Jabra Evolve2 55 Link380c MS Stereo Stand</t>
  </si>
  <si>
    <t>JBA-25599-889-989</t>
  </si>
  <si>
    <t>25599-889-989</t>
  </si>
  <si>
    <t>Jabra Evolve2 55 Link380a UC Mono Stand</t>
  </si>
  <si>
    <t>JBA-25599-899-989</t>
  </si>
  <si>
    <t>25599-899-989</t>
  </si>
  <si>
    <t>Jabra Evolve2 55 Link380a MS Mono Stand</t>
  </si>
  <si>
    <t>JBA-26699-989-999</t>
  </si>
  <si>
    <t>26699-989-999</t>
  </si>
  <si>
    <t xml:space="preserve">Jabra Evolve2 65 Flex Link380a UC Stereo </t>
  </si>
  <si>
    <t>JBA-26699-989-899</t>
  </si>
  <si>
    <t>26699-989-899</t>
  </si>
  <si>
    <t xml:space="preserve">Jabra Evolve2 65 Flex Link380c UC Stereo </t>
  </si>
  <si>
    <t>JBA-26699-999-899</t>
  </si>
  <si>
    <t>26699-999-899</t>
  </si>
  <si>
    <t xml:space="preserve">Jabra Evolve2 65 Flex Link380c MS Stereo </t>
  </si>
  <si>
    <t>JBA-26699-989-989</t>
  </si>
  <si>
    <t>26699-989-989</t>
  </si>
  <si>
    <t>Jabra Evolve2 65 Flex Link380a UC Stereo Wireless Charger</t>
  </si>
  <si>
    <t>JBA-26699-999-989</t>
  </si>
  <si>
    <t>26699-999-989</t>
  </si>
  <si>
    <t>Jabra Evolve2 65 Flex Link380a MS Stereo Wireless Charger</t>
  </si>
  <si>
    <t>JBA-26699-989-889</t>
  </si>
  <si>
    <t>26699-989-889</t>
  </si>
  <si>
    <t>Jabra Evolve2 65 Flex Link380c UC Stereo Wireless Charger</t>
  </si>
  <si>
    <t>JBA-26699-999-889</t>
  </si>
  <si>
    <t>26699-999-889</t>
  </si>
  <si>
    <t>Jabra Evolve2 65 Flex Link380c MS Stereo Wireless Charger</t>
  </si>
  <si>
    <t>Jabra Evolve 2 Accessories</t>
  </si>
  <si>
    <t>JBA-14101-81</t>
  </si>
  <si>
    <t>14101-81</t>
  </si>
  <si>
    <t>Jabra Evolve2 75 Ear Cushion, Black version, 1 pair</t>
  </si>
  <si>
    <t>JBA-14301-53</t>
  </si>
  <si>
    <t>14301-53</t>
  </si>
  <si>
    <t>Jabra Evolve2 75 Carry Pouch, Black Version 1 pc</t>
  </si>
  <si>
    <t>JBA-14101-79</t>
  </si>
  <si>
    <t>14101-79</t>
  </si>
  <si>
    <t>Jabra Evolve2 85 Ear Cushion, Black version, 1 pair</t>
  </si>
  <si>
    <t>JBA-14301-50</t>
  </si>
  <si>
    <t>14301-50</t>
  </si>
  <si>
    <t>Jabra Evolve2 85 Carry Case, Black version, 1 piece</t>
  </si>
  <si>
    <t>JBA-14101-77</t>
  </si>
  <si>
    <t>14101-77</t>
  </si>
  <si>
    <t>Jabra Ear Cushions for Evolve2 40/65, 6pcs, Black</t>
  </si>
  <si>
    <t>JBA-14208-31</t>
  </si>
  <si>
    <t>14208-31</t>
  </si>
  <si>
    <t>Jabra Evolve2 USB Cable, USB-A to USB-C, 1.2m, Black</t>
  </si>
  <si>
    <t>JBA-14208-32</t>
  </si>
  <si>
    <t>14208-32</t>
  </si>
  <si>
    <t>Jabra Evolve2 USB Cable, USB-C to USB-C, 1.2m, Black</t>
  </si>
  <si>
    <t>JBA-14207-55</t>
  </si>
  <si>
    <t>14207-55</t>
  </si>
  <si>
    <t>Jabra Evolve2 65 Deskstand, USB-A, Black</t>
  </si>
  <si>
    <t>JBA-14207-63</t>
  </si>
  <si>
    <t>14207-63</t>
  </si>
  <si>
    <t>Jabra Evolve2 65 Deskstand, USB-C, Black</t>
  </si>
  <si>
    <t>JBA-14101-89</t>
  </si>
  <si>
    <t>14101-89</t>
  </si>
  <si>
    <t>Jabra Evolve2 65FlexEarcushion 1 pair</t>
  </si>
  <si>
    <t>JBA-14301-58</t>
  </si>
  <si>
    <t>14301-58</t>
  </si>
  <si>
    <t>Jabra Evolve2 65FlexCarryPouch 1 piece</t>
  </si>
  <si>
    <t>JBA-14101-86</t>
  </si>
  <si>
    <t>14101-86</t>
  </si>
  <si>
    <t>Jabra Evolve2 50/55 Earcushion 1 pair</t>
  </si>
  <si>
    <t>JBA-14301-56</t>
  </si>
  <si>
    <t>14301-56</t>
  </si>
  <si>
    <t>Jabra Evolve2 55 CarryPouch 10 pieces</t>
  </si>
  <si>
    <t>JBA-14301-57</t>
  </si>
  <si>
    <t>14301-57</t>
  </si>
  <si>
    <t>Jabra Evolve2 50 CarryPouch 10 pieces</t>
  </si>
  <si>
    <t>Jabra Engage Accessories</t>
  </si>
  <si>
    <t>JBA-14101-60</t>
  </si>
  <si>
    <t>14101-60</t>
  </si>
  <si>
    <t>Jabra Engage Ear Cushions for Stereo headset, 5 pairs</t>
  </si>
  <si>
    <t>JBA-14101-61</t>
  </si>
  <si>
    <t>14101-61</t>
  </si>
  <si>
    <t>Jabra Engage Ear Cushions for Mono headset, 10 pieces</t>
  </si>
  <si>
    <t>JBA-14101-72</t>
  </si>
  <si>
    <t>14101-72</t>
  </si>
  <si>
    <t>Jabra Engage Ear Cushions for Stereo headset, 1 pair</t>
  </si>
  <si>
    <t>JBA-14101-73</t>
  </si>
  <si>
    <t>14101-73</t>
  </si>
  <si>
    <t>Jabra Engage Ear Cushions for Mono headset, 2 pieces</t>
  </si>
  <si>
    <t>JBA-14121-34</t>
  </si>
  <si>
    <t>14121-34</t>
  </si>
  <si>
    <t>Jabra Engage Headband Pad</t>
  </si>
  <si>
    <t>JBA-14121-37</t>
  </si>
  <si>
    <t>14121-37</t>
  </si>
  <si>
    <t>Jabra Engage Neckband for Mono headset</t>
  </si>
  <si>
    <t>JBA-14121-38</t>
  </si>
  <si>
    <t>14121-38</t>
  </si>
  <si>
    <t>Jabra Engage Neckband for Convertible headset</t>
  </si>
  <si>
    <t>JBA-14121-39</t>
  </si>
  <si>
    <t>14121-39</t>
  </si>
  <si>
    <t>Jabra Engage Mono Headband</t>
  </si>
  <si>
    <t>JBA-14121-40</t>
  </si>
  <si>
    <t>14121-40</t>
  </si>
  <si>
    <t>Jabra Engage Headband for Convertible headset</t>
  </si>
  <si>
    <t>JBA-14121-41</t>
  </si>
  <si>
    <t>14121-41</t>
  </si>
  <si>
    <t>Jabra Engage Convertible Earhook and gels Accessory Pack</t>
  </si>
  <si>
    <t>Jabra Wireless - Generic Accessories</t>
  </si>
  <si>
    <t>JBA-14201-10</t>
  </si>
  <si>
    <t>14201-10</t>
  </si>
  <si>
    <t>Siemens DHSG Cable, GN 9120, GN 9300</t>
  </si>
  <si>
    <t>JBA-14201-26</t>
  </si>
  <si>
    <t>14201-26</t>
  </si>
  <si>
    <t>Jabra USB-A to Micro-USB Cable, 1.5m</t>
  </si>
  <si>
    <t>JBA-14201-37</t>
  </si>
  <si>
    <t>14201-37</t>
  </si>
  <si>
    <t>For Alcatel Phones 80x9s phones</t>
  </si>
  <si>
    <t>Jabra Biz Series Corded</t>
  </si>
  <si>
    <t>JBA-2403-820-205</t>
  </si>
  <si>
    <t>2403-820-205</t>
  </si>
  <si>
    <t>Jabra BIZ 2400 II Mono</t>
  </si>
  <si>
    <t>JBA-2406-820-205</t>
  </si>
  <si>
    <t>2406-820-205</t>
  </si>
  <si>
    <t>Jabra BIZ 2400 II Mono 3-1</t>
  </si>
  <si>
    <t>JBA-2409-820-205</t>
  </si>
  <si>
    <t>2409-820-205</t>
  </si>
  <si>
    <t>Jabra BIZ 2400 II Duo</t>
  </si>
  <si>
    <t>JBA-2406-720-209</t>
  </si>
  <si>
    <t>2406-720-209</t>
  </si>
  <si>
    <t>Jabra BIZ 2400 II Mono 3-1, Mic 72 UNC</t>
  </si>
  <si>
    <t>JBA-2409-720-209</t>
  </si>
  <si>
    <t>2409-720-209</t>
  </si>
  <si>
    <t>Jabra BIZ 2400 II Duo, Mic 72 UNC</t>
  </si>
  <si>
    <t>JBA-2486-820-209</t>
  </si>
  <si>
    <t>2486-820-209</t>
  </si>
  <si>
    <t>Jabra BIZ 2400 II Mono 3-1 , Mic. 82 NC, Wideband</t>
  </si>
  <si>
    <t>JBA-2489-820-209</t>
  </si>
  <si>
    <t>2489-820-209</t>
  </si>
  <si>
    <t>Jabra BIZ 2400 II Duo, Mic. 82 NC, Wideband</t>
  </si>
  <si>
    <t>JBA-2486-825-209</t>
  </si>
  <si>
    <t>2486-825-209</t>
  </si>
  <si>
    <t>Jabra BIZ 2400 II Mono 3-1, Mic. 82 NC, WB, Balance</t>
  </si>
  <si>
    <t>JBA-2489-825-209</t>
  </si>
  <si>
    <t>2489-825-209</t>
  </si>
  <si>
    <t>Jabra BIZ 2400 II Duo, Mic. 82 NC, WB, Balance</t>
  </si>
  <si>
    <t>JBA-2303-820-105</t>
  </si>
  <si>
    <t>2303-820-105</t>
  </si>
  <si>
    <t>Jabra BIZ 2300 Mono, NC</t>
  </si>
  <si>
    <t>JBA-2309-820-105</t>
  </si>
  <si>
    <t>2309-820-105</t>
  </si>
  <si>
    <t>Jabra BIZ 2300 Duo, NC</t>
  </si>
  <si>
    <t>JBA-2393-823-109</t>
  </si>
  <si>
    <t>2393-823-109</t>
  </si>
  <si>
    <t>Jabra BIZ 2300 Mono, USB, MS</t>
  </si>
  <si>
    <t>JBA-2393-829-109</t>
  </si>
  <si>
    <t>2393-829-109</t>
  </si>
  <si>
    <t>Jabra BIZ 2300 Mono, USB, UC</t>
  </si>
  <si>
    <t>JBA-2399-823-109</t>
  </si>
  <si>
    <t>2399-823-109</t>
  </si>
  <si>
    <t>Jabra BIZ 2300 Duo, USB, MS</t>
  </si>
  <si>
    <t>JBA-2399-829-109</t>
  </si>
  <si>
    <t>2399-829-109</t>
  </si>
  <si>
    <t>Jabra BIZ 2300 Duo, USB, UC</t>
  </si>
  <si>
    <t>JBA-2389-820-109</t>
  </si>
  <si>
    <t>2389-820-109</t>
  </si>
  <si>
    <t>Jabra Biz 2300 QD, Wideband, Duo</t>
  </si>
  <si>
    <t>JBA-2393-829-189</t>
  </si>
  <si>
    <t>2393-829-189</t>
  </si>
  <si>
    <t>Biz 2300 Mono USB-C - UC Version</t>
  </si>
  <si>
    <t>JBA-2399-829-189</t>
  </si>
  <si>
    <t>2399-829-189</t>
  </si>
  <si>
    <t>Biz 2300 Duo USB-C - UC Version</t>
  </si>
  <si>
    <t>JBA-2399-823-189</t>
  </si>
  <si>
    <t>2399-823-189</t>
  </si>
  <si>
    <t>Biz 2300 Duo USB-C - MS Version</t>
  </si>
  <si>
    <t>1513-0157</t>
  </si>
  <si>
    <t>Jabra BIZ 1500 QD Mono</t>
  </si>
  <si>
    <t>1519-0157</t>
  </si>
  <si>
    <t>Jabra BIZ 1500 QD Duo</t>
  </si>
  <si>
    <t>1553-0159</t>
  </si>
  <si>
    <t>Jabra BIZ 1500 USB Mono</t>
  </si>
  <si>
    <t>1559-0159</t>
  </si>
  <si>
    <t>Jabra BIZ 1500 USB Duo</t>
  </si>
  <si>
    <t>Jabra Biz Accessories</t>
  </si>
  <si>
    <t>JBA-14101-37</t>
  </si>
  <si>
    <t>14101-37</t>
  </si>
  <si>
    <t>Leather Ear Cushion - BIZ 2300, 10 pcs packed in 5x2</t>
  </si>
  <si>
    <t>JBA-14101-38</t>
  </si>
  <si>
    <t>14101-38</t>
  </si>
  <si>
    <t>Foam Ear Cushion - BIZ 2300, 10 pcs packed in 5x2</t>
  </si>
  <si>
    <t>JBA-14101-39</t>
  </si>
  <si>
    <t>14101-39</t>
  </si>
  <si>
    <t>Clothing Clip, 10 pcs</t>
  </si>
  <si>
    <t>JBA-14101-17</t>
  </si>
  <si>
    <t>14101-17</t>
  </si>
  <si>
    <t>Jabra BIZ 2400  Ear Gel, 5pcs</t>
  </si>
  <si>
    <t>JBA-14101-48</t>
  </si>
  <si>
    <t>14101-48</t>
  </si>
  <si>
    <t>Jabra BIZ 2400 II leatherette, Medium, 10pcs</t>
  </si>
  <si>
    <t>JBA-14101-49</t>
  </si>
  <si>
    <t>14101-49</t>
  </si>
  <si>
    <t>Jabra BIZ 2400 II leatherette, Large, 10pcs</t>
  </si>
  <si>
    <t>JBA-14101-50</t>
  </si>
  <si>
    <t>14101-50</t>
  </si>
  <si>
    <t>Jabra BIZ 2400 II foam ear cushion, Large 10pcs</t>
  </si>
  <si>
    <t>JBA-14101-51</t>
  </si>
  <si>
    <t>14101-51</t>
  </si>
  <si>
    <t>Jabra BIZ 2400 Headband Cushion, 5pcs</t>
  </si>
  <si>
    <t>JBA-14101-52</t>
  </si>
  <si>
    <t>14101-52</t>
  </si>
  <si>
    <t>JBA-14121-15</t>
  </si>
  <si>
    <t>14121-15</t>
  </si>
  <si>
    <t>Jabra BIZ 2400 Neckband, BIZ 2400 with coupling</t>
  </si>
  <si>
    <t>JBA-14121-18</t>
  </si>
  <si>
    <t>14121-18</t>
  </si>
  <si>
    <t>Jabra BIZ 2400 Earhook, Small &amp; medium size</t>
  </si>
  <si>
    <t>JBA-14121-20</t>
  </si>
  <si>
    <t>14121-20</t>
  </si>
  <si>
    <t>Jabra BIZ 2400 Headband, Biz 2400 Mono UC</t>
  </si>
  <si>
    <t>JBA-14101-02</t>
  </si>
  <si>
    <t>14101-02</t>
  </si>
  <si>
    <t>King Size Leather Foam Cover, 10pcs - GN 2000/BIZ 1500</t>
  </si>
  <si>
    <t>JBA-14101-03</t>
  </si>
  <si>
    <t>14101-03</t>
  </si>
  <si>
    <t>Black Mic Foam Cover, 10pcs, Biz 1500</t>
  </si>
  <si>
    <t>JBA-14101-04</t>
  </si>
  <si>
    <t>14101-04</t>
  </si>
  <si>
    <t>Black Foam Ear Cushions, 10pcs, Biz 1500</t>
  </si>
  <si>
    <t>Jabra GN2100 Series</t>
  </si>
  <si>
    <t>JBA-01-0282</t>
  </si>
  <si>
    <t>01-0282</t>
  </si>
  <si>
    <t>GN 2125-NC-AP, flex NC Bin</t>
  </si>
  <si>
    <t>JBA-04-0020</t>
  </si>
  <si>
    <t>04-0020</t>
  </si>
  <si>
    <t>GN 2120 NC-AP / SureFit Combo</t>
  </si>
  <si>
    <t>JBA-2127-80-54</t>
  </si>
  <si>
    <t>2127-80-54</t>
  </si>
  <si>
    <t>GN 2100 Flex w. Telecoil, GN2100 - 2125 NCTC</t>
  </si>
  <si>
    <t>Jabra GN2100 Accessories</t>
  </si>
  <si>
    <t>JBA-0440-149</t>
  </si>
  <si>
    <t>0440-149</t>
  </si>
  <si>
    <t>GN 2100 King Size Ear Kit, w Earplate _ Cushion</t>
  </si>
  <si>
    <t>Jabra Evolve Series Corded</t>
  </si>
  <si>
    <t>Jba-5393-829-369</t>
  </si>
  <si>
    <t>5393-829-369</t>
  </si>
  <si>
    <t>Jabra Evolve 30 II, USB C/A Mono UC</t>
  </si>
  <si>
    <t>Jba-5393-823-369</t>
  </si>
  <si>
    <t>5393-823-369</t>
  </si>
  <si>
    <t>Jabra Evolve 30 II, USB C/A Mono MS</t>
  </si>
  <si>
    <t>Jba-5399-823-369</t>
  </si>
  <si>
    <t>Jabra Evolve 30 II, USB C/A Stereo Stereo MS</t>
  </si>
  <si>
    <t>Jba-5399-829-369</t>
  </si>
  <si>
    <t>5399-829-369</t>
  </si>
  <si>
    <t>Jabra Evolve 30 II, USB C/A Stereo Stereo UC</t>
  </si>
  <si>
    <t>Jba-4993-823-169</t>
  </si>
  <si>
    <t>4993-823-169</t>
  </si>
  <si>
    <t>Jabra Evolve 20, USB C/A MS Mono</t>
  </si>
  <si>
    <t>Jba-4993-829-269</t>
  </si>
  <si>
    <t>4993-829-269</t>
  </si>
  <si>
    <t>Jabra Evolve 20, USB C/A UC Mono</t>
  </si>
  <si>
    <t>Jba-4999-829-269</t>
  </si>
  <si>
    <t>4999-829-269</t>
  </si>
  <si>
    <t>Jabra Evolve 20, USB C/A, UC Stereo</t>
  </si>
  <si>
    <t>Jba-4999-823-169</t>
  </si>
  <si>
    <t>Jba-4993-823-369</t>
  </si>
  <si>
    <t>4993-823-369</t>
  </si>
  <si>
    <t>Jabra Evolve 20 SE, USB C/A, MS Mono</t>
  </si>
  <si>
    <t>Jba-4993-829-469</t>
  </si>
  <si>
    <t>4993-829-469</t>
  </si>
  <si>
    <t>Jabra Evolve 20 SE, USB C/A, UC Mono</t>
  </si>
  <si>
    <t>Jba-4999-823-369</t>
  </si>
  <si>
    <t>4999-823-369</t>
  </si>
  <si>
    <t>Jabra Evolve 20 SE, USB C/A, MS Stereo</t>
  </si>
  <si>
    <t>Jba-4999-829-469</t>
  </si>
  <si>
    <t>4999-829-469</t>
  </si>
  <si>
    <t>Jabra Evolve 20 SE, USB C/A, UC Stereo</t>
  </si>
  <si>
    <t>Jabra Evolve 2 Series Corded</t>
  </si>
  <si>
    <t>Jba-24189-989-799</t>
  </si>
  <si>
    <t>24189-989-799</t>
  </si>
  <si>
    <t>Jabra Evolve2 40 SE, USB C/A, UC Stereo</t>
  </si>
  <si>
    <t>ทดแทน JBA-24089-999-999</t>
  </si>
  <si>
    <t>ทดแทน JBA-24089-989-999</t>
  </si>
  <si>
    <t>Jba-24189-889-799</t>
  </si>
  <si>
    <t>24189-889-799</t>
  </si>
  <si>
    <t>Jabra Evolve2 40 SE, USB C/A UC Mono</t>
  </si>
  <si>
    <t>ทดแทน JBA-24089-889-899</t>
  </si>
  <si>
    <t>ทดแทน JBA-24089-899-999</t>
  </si>
  <si>
    <t>Jba-23189-899-779</t>
  </si>
  <si>
    <t>23189-899-779</t>
  </si>
  <si>
    <t>Jabra Evolve2 30 SE, USB C/A, MS Mono</t>
  </si>
  <si>
    <t>Jba-23189-889-779</t>
  </si>
  <si>
    <t>23189-889-779</t>
  </si>
  <si>
    <t>Jabra Evolve2 30 SE, USB C/A, UC Mono</t>
  </si>
  <si>
    <t>Jba-23189-989-779</t>
  </si>
  <si>
    <t>23189-989-779</t>
  </si>
  <si>
    <t>Jabra Evolve2 30 SE, UC Stereo USB C/A</t>
  </si>
  <si>
    <t>Jabra Evolve Corded Accessories</t>
  </si>
  <si>
    <t>JBA-14101-83</t>
  </si>
  <si>
    <t>14101-83</t>
  </si>
  <si>
    <t>Jabra Evolve2 30 Ear Cushion, 10pcs Black</t>
  </si>
  <si>
    <t>JBA-14101-45</t>
  </si>
  <si>
    <t>14101-45</t>
  </si>
  <si>
    <t>Foam Ear Cushion, EVOLVE 20-65, 10 pcs.</t>
  </si>
  <si>
    <t>JBA-14101-46</t>
  </si>
  <si>
    <t>14101-46</t>
  </si>
  <si>
    <t>Leather Cushion, Evolve 20-65, 10 pcs.</t>
  </si>
  <si>
    <t>JBA-14101-47</t>
  </si>
  <si>
    <t>14101-47</t>
  </si>
  <si>
    <t>Neoprene Pouch, Evolve 20-65, 10 pcs.</t>
  </si>
  <si>
    <t>JBA-14401-20</t>
  </si>
  <si>
    <t>14401-20</t>
  </si>
  <si>
    <t>Jabra EVOLVE 30 Mono HS, 3.5mm Jack,HS w/o controller, no pouch</t>
  </si>
  <si>
    <t>JBA-14401-21</t>
  </si>
  <si>
    <t>14401-21</t>
  </si>
  <si>
    <t>Jabra EVOLVE 30 Duo HS, 3.5mm Jack,HS w/o controller, no pouch</t>
  </si>
  <si>
    <t>JBA-14208-13</t>
  </si>
  <si>
    <t>14208-13</t>
  </si>
  <si>
    <t>Jabra Evolve 30 II LINK, UC Controller only</t>
  </si>
  <si>
    <t>JBA-14208-12</t>
  </si>
  <si>
    <t>14208-12</t>
  </si>
  <si>
    <t>Jabra Evolve 30 II LINK, MS Controller only</t>
  </si>
  <si>
    <t>JBA-14208-35</t>
  </si>
  <si>
    <t>14208-35</t>
  </si>
  <si>
    <t>Jabra Evolve 30 II LINK, MS Controller only, USB-C</t>
  </si>
  <si>
    <t>JBA-14208-36</t>
  </si>
  <si>
    <t>14208-36</t>
  </si>
  <si>
    <t>Jabra Evolve 30 II LINK, UC Controller only, USB-C</t>
  </si>
  <si>
    <t>Jabra Engage 50</t>
  </si>
  <si>
    <t>JBA-5093-610-279</t>
  </si>
  <si>
    <t>5093-610-279</t>
  </si>
  <si>
    <t>Jabra Engage 50 II - USB-A UC Mono</t>
  </si>
  <si>
    <t>JBA-5099-610-279</t>
  </si>
  <si>
    <t>5099-610-279</t>
  </si>
  <si>
    <t>Jabra Engage 50 II - USB-A UC Stereo</t>
  </si>
  <si>
    <t>JBA-5093-610-299</t>
  </si>
  <si>
    <t>5093-610-299</t>
  </si>
  <si>
    <t>Jabra Engage 50 II - USB-C UC Mono</t>
  </si>
  <si>
    <t>JBA-5099-610-299</t>
  </si>
  <si>
    <t>5099-610-299</t>
  </si>
  <si>
    <t>Jabra Engage 50 II - USB-C UC Stereo</t>
  </si>
  <si>
    <t>Jba-5093-299-2169</t>
  </si>
  <si>
    <t>5093-299-2169</t>
  </si>
  <si>
    <t>Jabra Engage 50 II, Link, Mono,USB C/A, MS</t>
  </si>
  <si>
    <t>Jba-5093-299-2269</t>
  </si>
  <si>
    <t>5093-299-2269</t>
  </si>
  <si>
    <t>Jabra Engage 50 II, Link, Mono,USB C/A, UC</t>
  </si>
  <si>
    <t>Jba-5099-299-2169</t>
  </si>
  <si>
    <t>5099-299-2169</t>
  </si>
  <si>
    <t>Jabra Engage 50 II, Link, Stereo,USB C/A, MS</t>
  </si>
  <si>
    <t>Jba-5099-299-2269</t>
  </si>
  <si>
    <t>5099-299-2269</t>
  </si>
  <si>
    <t>Jabra Engage 50 II, Link, Stereo,USB C/A, UC</t>
  </si>
  <si>
    <t>Jba-50-2169</t>
  </si>
  <si>
    <t>50-2169</t>
  </si>
  <si>
    <t>Jabra Engage 50 II Link, USB C/A, MS</t>
  </si>
  <si>
    <t>Jba-50-2269</t>
  </si>
  <si>
    <t>50-2269</t>
  </si>
  <si>
    <t>Jabra Engage 50 II Link, USB C/A, UC</t>
  </si>
  <si>
    <t>Jabra Engage 50 Accessories</t>
  </si>
  <si>
    <t>JBA-14208-16</t>
  </si>
  <si>
    <t>14208-16</t>
  </si>
  <si>
    <t>Jabra LINK Extension cord, USB-C-USB-A, 1.20 m.</t>
  </si>
  <si>
    <t>JBA-14208-15</t>
  </si>
  <si>
    <t>14208-15</t>
  </si>
  <si>
    <t>Jabra LINK Extension cord, USB-C-USB-C, 1.20 m.</t>
  </si>
  <si>
    <t>Jabra Engage 40</t>
  </si>
  <si>
    <t>JBA-4093-410-279</t>
  </si>
  <si>
    <t>4093-410-279</t>
  </si>
  <si>
    <t>Jabra Engage 40 - USB-A UC Mono</t>
  </si>
  <si>
    <t>JBA-4099-410-279</t>
  </si>
  <si>
    <t>4099-410-279</t>
  </si>
  <si>
    <t>Jabra Engage 40 - USB-A UC Stereo</t>
  </si>
  <si>
    <t>JBA-4093-410-299</t>
  </si>
  <si>
    <t>4093-413-269</t>
  </si>
  <si>
    <t>Jabra Engage 40, Inline Link, Mono, USB C/A, MS</t>
  </si>
  <si>
    <t>JBA-4099-410-299</t>
  </si>
  <si>
    <t>Jba-4093-419-269</t>
  </si>
  <si>
    <t>4093-419-269</t>
  </si>
  <si>
    <t>Jabra Engage 40, Inline Link, Mono, USB C/A, UC</t>
  </si>
  <si>
    <t>Jba-4099-413-269</t>
  </si>
  <si>
    <t>4099-413-269</t>
  </si>
  <si>
    <t>Jabra Engage 40, Inline Link,Stereo, USB C/A, MS</t>
  </si>
  <si>
    <t>Jba-4099-419-269</t>
  </si>
  <si>
    <t>4099-419-269</t>
  </si>
  <si>
    <t>Jabra Engage 40, Inline Link,Stereo, USB C/A, UC</t>
  </si>
  <si>
    <t>Jabra Engage 40 Accessories</t>
  </si>
  <si>
    <t>JBA-14101-84</t>
  </si>
  <si>
    <t>14101-84</t>
  </si>
  <si>
    <t>Jabra Engage 40/50II Ear Cushions - 10 pieces</t>
  </si>
  <si>
    <t>JBA-14101-85</t>
  </si>
  <si>
    <t>14101-85</t>
  </si>
  <si>
    <t>Jabra Engage 40/50II Ear Cushions - 2 pieces</t>
  </si>
  <si>
    <t>JBA-14301-55</t>
  </si>
  <si>
    <t>14301-55</t>
  </si>
  <si>
    <t>Jabra Engage 40/50II Pouch</t>
  </si>
  <si>
    <t>Jabra Generic Corded Accessories</t>
  </si>
  <si>
    <t>JBA-8800-02-01</t>
  </si>
  <si>
    <t>8800-02-01</t>
  </si>
  <si>
    <t>Jabra supervisor cord - With mute switch on one side</t>
  </si>
  <si>
    <t>JBA-8800-00-01</t>
  </si>
  <si>
    <t>8800-00-01</t>
  </si>
  <si>
    <t>Jabra Cord - QD to Modular RJ extension cord</t>
  </si>
  <si>
    <t>JBA-27361101</t>
  </si>
  <si>
    <t>27361101</t>
  </si>
  <si>
    <t>8800-02 Cord - US p/n</t>
  </si>
  <si>
    <t>JBA-180-09</t>
  </si>
  <si>
    <t>180-09</t>
  </si>
  <si>
    <t>Jabra LINK 180 - Switch Desk phone and PC</t>
  </si>
  <si>
    <t>JBA-230-09</t>
  </si>
  <si>
    <t>230-09</t>
  </si>
  <si>
    <t>Jabra LINK 230 - USB to QD</t>
  </si>
  <si>
    <t>JBA-260-09</t>
  </si>
  <si>
    <t>260-09</t>
  </si>
  <si>
    <t>Jabra LINK 260 - USB to QD advanced</t>
  </si>
  <si>
    <t>JBA-265-09</t>
  </si>
  <si>
    <t>265-09</t>
  </si>
  <si>
    <t>Jabra LINK 265</t>
  </si>
  <si>
    <t>JBA-8730-009</t>
  </si>
  <si>
    <t>8730-009</t>
  </si>
  <si>
    <t>Cord - QD to QD extension cord - 2m coiled</t>
  </si>
  <si>
    <t>JBA-8734-599</t>
  </si>
  <si>
    <t>8734-599</t>
  </si>
  <si>
    <t>PC cord - QD to 2x3.5mm - 2m coiled</t>
  </si>
  <si>
    <t>JBA-8800-00-46</t>
  </si>
  <si>
    <t>8800-00-46</t>
  </si>
  <si>
    <t>Mobile QD cord + 2.5mm jack - tip:m+,ring:r</t>
  </si>
  <si>
    <t>JBA-8800-00-99</t>
  </si>
  <si>
    <t>8800-00-99</t>
  </si>
  <si>
    <t>Jabra LINK STRAIGHT JACK - 3.5 mm straight Jack to QD</t>
  </si>
  <si>
    <t>JBA-8800-00-101</t>
  </si>
  <si>
    <t>8800-00-101</t>
  </si>
  <si>
    <t>Converter RJ9 4P4C-RJ6 6P4C - Dealer Board Cable</t>
  </si>
  <si>
    <t>JBA-8800-00-103</t>
  </si>
  <si>
    <t>8800-00-103</t>
  </si>
  <si>
    <t>Jabra LINK Mobile 3.5mm to QD</t>
  </si>
  <si>
    <t>JBA-8800-01-20</t>
  </si>
  <si>
    <t>8800-01-20</t>
  </si>
  <si>
    <t>QD Mute Cable - Straight 0.8m, QD to Mod 4/4</t>
  </si>
  <si>
    <t>JBA-8800-01-37</t>
  </si>
  <si>
    <t>8800-01-37</t>
  </si>
  <si>
    <t>QD Cord, Coiled, Mod. Plug - 2,0 m - 4P plug: r,m-,m+,r</t>
  </si>
  <si>
    <t>JBA-8800-01-46</t>
  </si>
  <si>
    <t>8800-01-46</t>
  </si>
  <si>
    <t>Cord 2m coiled w 2.5mm plug - QD cord for Panasonic</t>
  </si>
  <si>
    <t>JBA-8800-01-89</t>
  </si>
  <si>
    <t>8800-01-89</t>
  </si>
  <si>
    <t>Jabra LINK Siemens Openstage - Coiled cord, QD to mod plug</t>
  </si>
  <si>
    <t>JBA-8800-01-94</t>
  </si>
  <si>
    <t>8800-01-94</t>
  </si>
  <si>
    <t>Jabra COILED MOD - QD cord with RJ 45</t>
  </si>
  <si>
    <t>JBA-88001-03</t>
  </si>
  <si>
    <t>88001-03</t>
  </si>
  <si>
    <t>GN1216 Avaya cord - For Avaya 1600/ 9600 phones</t>
  </si>
  <si>
    <t>JBA-88001-04</t>
  </si>
  <si>
    <t>88001-04</t>
  </si>
  <si>
    <t>GN1216 Avaya cord, coiled - For Avaya 1600/ 9600 phones</t>
  </si>
  <si>
    <t>JBA-88001-99</t>
  </si>
  <si>
    <t>88001-99</t>
  </si>
  <si>
    <t>GN 1200 - 0.8m straight QD to Mod Plug</t>
  </si>
  <si>
    <t>JBA-88011-99</t>
  </si>
  <si>
    <t>88011-99</t>
  </si>
  <si>
    <t>GN 1200 CC - 2m Coiled QD to Mod Plug</t>
  </si>
  <si>
    <t>JBA-88011-100</t>
  </si>
  <si>
    <t>88011-100</t>
  </si>
  <si>
    <t>Jabra GN1200 cord for Jabra Evolve variant  - 3,5mm female jack</t>
  </si>
  <si>
    <t>JBA-88011-102</t>
  </si>
  <si>
    <t>88011-102</t>
  </si>
  <si>
    <t>Jabra GN1218 AC 2m Coiled - Attenuation Cord</t>
  </si>
  <si>
    <t>JBA-88001-96</t>
  </si>
  <si>
    <t>88001-96</t>
  </si>
  <si>
    <t>GN 1210 RJ9 - 0.8m straight QD to RJ9</t>
  </si>
  <si>
    <t>JBA-8800-01-102</t>
  </si>
  <si>
    <t>8800-01-102</t>
  </si>
  <si>
    <t>Jabra PC cord, QD to 1x3.5mm - coiled 2 meters</t>
  </si>
  <si>
    <t>JBA-8800-00-79</t>
  </si>
  <si>
    <t>8800-00-79</t>
  </si>
  <si>
    <t>Link Mobile - QD to 2.5mm PTT, Nokia,Cisco</t>
  </si>
  <si>
    <t>JBA-8800-00-55</t>
  </si>
  <si>
    <t>8800-00-55</t>
  </si>
  <si>
    <t>QD Cord w. PTT - 2,5mm goldpl.tip: m+, ring: r</t>
  </si>
  <si>
    <t>JBA-14201-40</t>
  </si>
  <si>
    <t>14201-40</t>
  </si>
  <si>
    <t>Panasonic Adapter</t>
  </si>
  <si>
    <t>JBA-260-19</t>
  </si>
  <si>
    <t>260-19</t>
  </si>
  <si>
    <t>Jabra Link 260 - MS version</t>
  </si>
  <si>
    <t>JBA-860-09</t>
  </si>
  <si>
    <t>860-09</t>
  </si>
  <si>
    <t>Jabra LINK 860 - Amplifier for deskphone and PC with audio streaming</t>
  </si>
  <si>
    <t>JBA-14101-31</t>
  </si>
  <si>
    <t>14101-31</t>
  </si>
  <si>
    <t>Neoprene Pouch, Accessory, 10PCS</t>
  </si>
  <si>
    <t>JBA-14101-40</t>
  </si>
  <si>
    <t>14101-40</t>
  </si>
  <si>
    <t>Generic Pouch, 20 pcs. - UCV 550 / BIZ 2300</t>
  </si>
  <si>
    <t>JBA-1600-719</t>
  </si>
  <si>
    <t>1600-719</t>
  </si>
  <si>
    <t>Danaswitch (New) - with headset stand</t>
  </si>
  <si>
    <t>JBA-14208-10</t>
  </si>
  <si>
    <t>14208-10</t>
  </si>
  <si>
    <t>Kensington Lock Adaptor</t>
  </si>
  <si>
    <t>JBA-1950-79</t>
  </si>
  <si>
    <t>1950-79</t>
  </si>
  <si>
    <t>Jabra Link 950 USB-A, USB-A &amp; USB-C cord included</t>
  </si>
  <si>
    <t>JBA-2950-79</t>
  </si>
  <si>
    <t>2950-79</t>
  </si>
  <si>
    <t>Jabra Link 950 USB-C, USB-A &amp; USB-C cord included</t>
  </si>
  <si>
    <t>Jabra Speakers</t>
  </si>
  <si>
    <t>JBA-7700-309</t>
  </si>
  <si>
    <t>7700-309</t>
  </si>
  <si>
    <t>Jabra SPEAK 750, MS TEAMS, USB/BT &amp; Link 370</t>
  </si>
  <si>
    <t>JBA-7710-309</t>
  </si>
  <si>
    <t>7710-309</t>
  </si>
  <si>
    <t>Jabra SPEAK 710 MS</t>
  </si>
  <si>
    <t>7510-109</t>
  </si>
  <si>
    <t>JBA-7510-209</t>
  </si>
  <si>
    <t>7510-209</t>
  </si>
  <si>
    <t>Jabra SPEAK 510 UC</t>
  </si>
  <si>
    <t>7510-309</t>
  </si>
  <si>
    <t>Jabra SPEAK 510+ MS</t>
  </si>
  <si>
    <t>JBA-7510-409</t>
  </si>
  <si>
    <t>7510-409</t>
  </si>
  <si>
    <t>Jabra SPEAK 510+ UC</t>
  </si>
  <si>
    <t>Jabra PanaCast</t>
  </si>
  <si>
    <t>Jabra PanaCast 20, Global SKU</t>
  </si>
  <si>
    <t>8200-232</t>
  </si>
  <si>
    <t>Jabra PanaCast 50, NA, Black (Japan, PH, TW, TH)</t>
  </si>
  <si>
    <t>JBA-8201-232</t>
  </si>
  <si>
    <t>8201-232</t>
  </si>
  <si>
    <t>Jabra PanaCast 50, NA, Grey  (Japan, PH, TW, TH)</t>
  </si>
  <si>
    <t>Jabra PanaCast Accessories</t>
  </si>
  <si>
    <t>8220-209</t>
  </si>
  <si>
    <t>Jabra PanaCast 50 Remote, Black</t>
  </si>
  <si>
    <t>8211-209</t>
  </si>
  <si>
    <t>Jabra PanaCast 50 Remote, Grey</t>
  </si>
  <si>
    <t>14207-70</t>
  </si>
  <si>
    <t>Jabra PanaCast 50 Table Stand, Black</t>
  </si>
  <si>
    <t>14207-75</t>
  </si>
  <si>
    <t>Jabra PanaCast 50 Table Stand, Grey</t>
  </si>
  <si>
    <t>JBA-14207-71</t>
  </si>
  <si>
    <t>14207-71</t>
  </si>
  <si>
    <t>Jabra PanaCast 50 Wall Mount, Black</t>
  </si>
  <si>
    <t>JBA-14207-76</t>
  </si>
  <si>
    <t>14207-76</t>
  </si>
  <si>
    <t>Jabra PanaCast 50 Wall Mount, Grey</t>
  </si>
  <si>
    <t>Jabra PanaCast 50 Screen Mount, VESA compliant</t>
  </si>
  <si>
    <t>JBA-14202-10</t>
  </si>
  <si>
    <t>14202-10</t>
  </si>
  <si>
    <t>Jabra PanaCast USB Cable, USB 3.0, 2m, USB-C to USB-A</t>
  </si>
  <si>
    <t>JBA-14202-11</t>
  </si>
  <si>
    <t>14202-11</t>
  </si>
  <si>
    <t>Jabra PanaCast USB Cable, USB 2.0, 5m, USB-C to USB-A</t>
  </si>
  <si>
    <t>Jabra PanaCast 50 Room System</t>
  </si>
  <si>
    <t>8602-139</t>
  </si>
  <si>
    <t>PanaCast 50 Room System 2 MTR – PanaCast 50 with US charger – Lenovo ThinkSmart Core Gen 2 Kit with USB Controller, TH</t>
  </si>
  <si>
    <t>8612-139</t>
  </si>
  <si>
    <t>PanaCast 50 Room System 2 MTR – PanaCast 50 with US charger – Lenovo ThinkSmart Core Gen 2 Kit with IP Controller, TH</t>
  </si>
  <si>
    <t>Jabra PanaCast 50 VideoBar System</t>
  </si>
  <si>
    <t>JBA-8501-232</t>
  </si>
  <si>
    <t>8501-232</t>
  </si>
  <si>
    <t>PanaCast 50 Video Bar SystemMS VB &amp; TC, US Charger-A</t>
  </si>
  <si>
    <t>JBA-8502-232</t>
  </si>
  <si>
    <t>8502-232</t>
  </si>
  <si>
    <t>PanaCast 50 Video Bar SystemZR VB &amp; TC, US Charger-A</t>
  </si>
  <si>
    <t>8500-232</t>
  </si>
  <si>
    <t>Jabra PanaCast 50 VideoBar System Accessories</t>
  </si>
  <si>
    <t>JBA-14701-10</t>
  </si>
  <si>
    <t>14701-10</t>
  </si>
  <si>
    <t>P50 VBS Privacy Cover, Cover with Sensor, black</t>
  </si>
  <si>
    <t>JBA-14307-57</t>
  </si>
  <si>
    <t>JBA-14307-58</t>
  </si>
  <si>
    <t>JBA-14307-70</t>
  </si>
  <si>
    <t>JBA-14302-08</t>
  </si>
  <si>
    <t>14302-08</t>
  </si>
  <si>
    <t>USB Cable Type A-C USB Cable Type A-C, 4.57m/15ft</t>
  </si>
  <si>
    <t>JBA-14302-24</t>
  </si>
  <si>
    <t>14302-24</t>
  </si>
  <si>
    <t>HDMI Cable HDMI Cable, 1.83m/6ft</t>
  </si>
  <si>
    <t>JBA-14302-25</t>
  </si>
  <si>
    <t>14302-25</t>
  </si>
  <si>
    <t>HDMI Ingest Cable  HDMI Cable, 4.57m/15ft</t>
  </si>
  <si>
    <t>JBA-14302-26</t>
  </si>
  <si>
    <t>14302-26</t>
  </si>
  <si>
    <t>Ethernet Cable Ethernet,RJ45,Cat5e,4.57m/15ft</t>
  </si>
  <si>
    <t>Jabra Perform 45</t>
  </si>
  <si>
    <t>JBA-5131-119</t>
  </si>
  <si>
    <t>5131-119</t>
  </si>
  <si>
    <t>Jabra Perform 45 SE, HDST, USB Cable</t>
  </si>
  <si>
    <t>JBA-14101-87</t>
  </si>
  <si>
    <t>14101-87</t>
  </si>
  <si>
    <t>Jabra Perform 45, Eargels - Refresh Kit</t>
  </si>
  <si>
    <t>JBA-14101-88</t>
  </si>
  <si>
    <t>14101-88</t>
  </si>
  <si>
    <t>Jabra Perform 45, Eargels - 10pcs, S/M/L</t>
  </si>
  <si>
    <t>Jabra Evolve2 Bud</t>
  </si>
  <si>
    <t>JBA-20797-989–899</t>
  </si>
  <si>
    <t>20797-989–899</t>
  </si>
  <si>
    <t>Jabra Evolve2 Buds, USB-C UC</t>
  </si>
  <si>
    <t>JBA-20797-989–999</t>
  </si>
  <si>
    <t>20797-989–999</t>
  </si>
  <si>
    <t>Jabra Evolve2 Buds, USB-A UC</t>
  </si>
  <si>
    <t>JBA-20797-999899</t>
  </si>
  <si>
    <t>20797-999–899</t>
  </si>
  <si>
    <t>Jabra Evolve2 Buds, USB-C MS</t>
  </si>
  <si>
    <t>JBA-20797-999999</t>
  </si>
  <si>
    <t>20797-999–999</t>
  </si>
  <si>
    <t>Jabra Evolve2 Buds, USB-A MS</t>
  </si>
  <si>
    <t>JBA-20797-989–889</t>
  </si>
  <si>
    <t>20797-989–889</t>
  </si>
  <si>
    <t>Jabra Evolve2 Buds, USB-C UC –Wireless Charging Pad</t>
  </si>
  <si>
    <t>JBA-20797-989–989</t>
  </si>
  <si>
    <t>20797-989–989</t>
  </si>
  <si>
    <t>Jabra Evolve2 Buds, USB-A UC –Wireless Charging Pad</t>
  </si>
  <si>
    <t>JBA-20797-999–889</t>
  </si>
  <si>
    <t>20797-999–889</t>
  </si>
  <si>
    <t>Jabra Evolve2 Buds, USB-C MS –Wireless Charging Pad</t>
  </si>
  <si>
    <t>JBA-20797-999–989</t>
  </si>
  <si>
    <t>20797-999–989</t>
  </si>
  <si>
    <t>Jabra Evolve2 Buds, USB-A MS –Wireless Charging Pad</t>
  </si>
  <si>
    <t>JBA-14207-85</t>
  </si>
  <si>
    <t>14207-85</t>
  </si>
  <si>
    <t>Jabra Evolve2 Buds Cradle, USB-A MS</t>
  </si>
  <si>
    <t>JBA-14207-86</t>
  </si>
  <si>
    <t>14207-86</t>
  </si>
  <si>
    <t>Jabra Evolve2 Buds Cradle, USB-C MS</t>
  </si>
  <si>
    <t>JBA-14207-87</t>
  </si>
  <si>
    <t>14207-87</t>
  </si>
  <si>
    <t>Jabra Evolve2 Buds Cradle, USB-A UC</t>
  </si>
  <si>
    <t>JBA-14207-88</t>
  </si>
  <si>
    <t>14207-88</t>
  </si>
  <si>
    <t>Jabra Evolve2 Buds Cradle, USB-C UC</t>
  </si>
  <si>
    <t>JBA-14401-38</t>
  </si>
  <si>
    <t>14401-38</t>
  </si>
  <si>
    <t>Jabra Evolve2 Buds Earbuds, L&amp;R Ear buds MS</t>
  </si>
  <si>
    <t>JBA-14401-39</t>
  </si>
  <si>
    <t>14401-39</t>
  </si>
  <si>
    <t>Jabra Evolve2 Buds Earbuds, L&amp;R Ear buds UC</t>
  </si>
  <si>
    <t>Jabra Speak2</t>
  </si>
  <si>
    <t>JBA-2740-109</t>
  </si>
  <si>
    <t>Jabra Speak2 40 MS Teams</t>
  </si>
  <si>
    <t>JBA-2740-209</t>
  </si>
  <si>
    <t>Jabra Speak2 40 UC</t>
  </si>
  <si>
    <t>JBA-2755-109</t>
  </si>
  <si>
    <t>Jabra Speak2 55 MS Teams</t>
  </si>
  <si>
    <t>JBA-2755-209</t>
  </si>
  <si>
    <t>Jabra Speak2 55 UC</t>
  </si>
  <si>
    <t>JBA-2775-329</t>
  </si>
  <si>
    <t>Jabra Speak2 75 MS Teams, Link 380c</t>
  </si>
  <si>
    <t>JBA-2775-109</t>
  </si>
  <si>
    <t>Jabra Speak2 75 MS Teams</t>
  </si>
  <si>
    <t>JBA-2775-419</t>
  </si>
  <si>
    <t>Jabra Speak2 75 UC, Link 380a</t>
  </si>
  <si>
    <t>JBA-2775-429</t>
  </si>
  <si>
    <t>Jabra Speak2 75 UC, Link 380c</t>
  </si>
  <si>
    <t>JBA-2775-209</t>
  </si>
  <si>
    <t>Jabra Speak2 75 UC</t>
  </si>
  <si>
    <t>Evolve3</t>
  </si>
  <si>
    <t>37599-989-889</t>
  </si>
  <si>
    <t>Jabra Evolve3 75 UC, Link390c, Black,WLC Chrg</t>
  </si>
  <si>
    <t>37599-989-989</t>
  </si>
  <si>
    <t>Jabra Evolve3 75 UC, Link390a, Black,WLC Chrg</t>
  </si>
  <si>
    <t>37599-989-999</t>
  </si>
  <si>
    <t>Jabra Evolve3 75 UC, Link390a, Black</t>
  </si>
  <si>
    <t>37599-989-899</t>
  </si>
  <si>
    <t>Jabra Evolve3 75 UC, Link390c, Black</t>
  </si>
  <si>
    <t>38599-989-889</t>
  </si>
  <si>
    <t>Jabra Evolve3 85 UC, Link390c, Black,WLC Chrg</t>
  </si>
  <si>
    <t>38599-989-989</t>
  </si>
  <si>
    <t>Jabra Evolve3 85 UC, Link390a, Black,WLC Chrg</t>
  </si>
  <si>
    <t>38599-989-999</t>
  </si>
  <si>
    <t>Jabra Evolve3 85 UC, Link390a, Black</t>
  </si>
  <si>
    <t>38599-989-899</t>
  </si>
  <si>
    <t>Jabra Evolve3 85 UC, Link390c, Black</t>
  </si>
  <si>
    <t>Perform 10</t>
  </si>
  <si>
    <t>5121-119</t>
  </si>
  <si>
    <t>EOL</t>
  </si>
  <si>
    <t>Evolve2 50</t>
  </si>
  <si>
    <t>Evolve 30II</t>
  </si>
  <si>
    <t>Evolve 20</t>
  </si>
  <si>
    <t>Evolve2 30</t>
  </si>
  <si>
    <t>Engage 40</t>
  </si>
  <si>
    <t>Category Level 1</t>
  </si>
  <si>
    <t>Category Level 2</t>
  </si>
  <si>
    <t>Category Level 3</t>
  </si>
  <si>
    <t>Brand</t>
  </si>
  <si>
    <t>Article Code</t>
  </si>
  <si>
    <t>Article Description</t>
  </si>
  <si>
    <t xml:space="preserve">SRP inc.vat </t>
  </si>
  <si>
    <t xml:space="preserve"> SRP exc.vat</t>
  </si>
  <si>
    <t xml:space="preserve"> Cost ex.vat </t>
  </si>
  <si>
    <t>Product Info</t>
  </si>
  <si>
    <t>Model</t>
  </si>
  <si>
    <t>Type</t>
  </si>
  <si>
    <t>Platform</t>
  </si>
  <si>
    <t>USB Type</t>
  </si>
  <si>
    <t>Dongle Type</t>
  </si>
  <si>
    <t xml:space="preserve">Promotion </t>
  </si>
  <si>
    <t>Period</t>
  </si>
  <si>
    <t>Vendor Product Code</t>
  </si>
  <si>
    <t>Product Type (SNS/B2B)</t>
  </si>
  <si>
    <t>Color</t>
  </si>
  <si>
    <t>EAN/UPC Code</t>
  </si>
  <si>
    <t>Basic dimension W x H x L (cm)</t>
  </si>
  <si>
    <t>weight (kg.)</t>
  </si>
  <si>
    <t>Data Sheet Link</t>
  </si>
  <si>
    <t>ICT</t>
  </si>
  <si>
    <t>CPU</t>
  </si>
  <si>
    <t>Free Bundle</t>
  </si>
  <si>
    <t>Selling Point</t>
  </si>
  <si>
    <t>A/V &amp; Conference Solution</t>
  </si>
  <si>
    <t>Headset</t>
  </si>
  <si>
    <t>Wireless Headset</t>
  </si>
  <si>
    <t>Jabra</t>
  </si>
  <si>
    <t>Evovle 65</t>
  </si>
  <si>
    <t>MS teams</t>
  </si>
  <si>
    <t>-</t>
  </si>
  <si>
    <t>A</t>
  </si>
  <si>
    <t>Black</t>
  </si>
  <si>
    <t>19.9 x 7.5 x 23.8</t>
  </si>
  <si>
    <t>https://sisabox.siscloudservices.com/index.php/s/kWPSHfceF5CoWwa</t>
  </si>
  <si>
    <t>N/A</t>
  </si>
  <si>
    <t>มีแท่นชาร์จ</t>
  </si>
  <si>
    <t>Stereo</t>
  </si>
  <si>
    <t>Evovle2 65</t>
  </si>
  <si>
    <t>5.5 x 18.9 x 21.7</t>
  </si>
  <si>
    <t>C</t>
  </si>
  <si>
    <t>Evolve2 55</t>
  </si>
  <si>
    <t>Evolve2 65Flex</t>
  </si>
  <si>
    <t>22.5 x 11 x 6</t>
  </si>
  <si>
    <t>ฟองน้ำสำหรับรุ่น Evolve2 75</t>
  </si>
  <si>
    <t>0.5 x 7 x 7</t>
  </si>
  <si>
    <t>ฟองน้ำสำหรับรุ่น Evolve2 85</t>
  </si>
  <si>
    <t>ฟองน้ำสำหรับรุ่น Evolve2 40และ Evolve2 65</t>
  </si>
  <si>
    <t>ฟองน้ำสำหรับรุ่น Evolve2 65Flex</t>
  </si>
  <si>
    <t>ฟองน้ำสำหรับรุ่น Evolve2 50และ Evolve2 55</t>
  </si>
  <si>
    <t>ฟองน้ำสำหรับรุ่น Engage</t>
  </si>
  <si>
    <t>Wired Headset</t>
  </si>
  <si>
    <t>Biz 2400</t>
  </si>
  <si>
    <t>21.7 x 18.9 x 5.5</t>
  </si>
  <si>
    <t>Biz 2300</t>
  </si>
  <si>
    <t>Biz 1500</t>
  </si>
  <si>
    <t>ฟองน้ำสำหรับรุ่น Biz2300</t>
  </si>
  <si>
    <t>ฟองน้ำสำหรับรุ่น Biz2400</t>
  </si>
  <si>
    <t>C/A</t>
  </si>
  <si>
    <t>24 x 17 x 5</t>
  </si>
  <si>
    <t>Evolve 10</t>
  </si>
  <si>
    <t>ฟองน้ำสำหรับรุ่น Eolve2 30</t>
  </si>
  <si>
    <t>ฟองน้ำสำหรับรุ่น Eolve 20,30,40,50,60</t>
  </si>
  <si>
    <t>Engage 50</t>
  </si>
  <si>
    <t>18.5 x 24.9 x 5</t>
  </si>
  <si>
    <t>Jabra Engage 40 - USB-C UC Mono</t>
  </si>
  <si>
    <t>4093-410-299</t>
  </si>
  <si>
    <t>Jabra Engage 40 - USB-C UC Stereo</t>
  </si>
  <si>
    <t>4099-410-299</t>
  </si>
  <si>
    <t>ฟองน้ำสำหรับรุ่น Engage40,50</t>
  </si>
  <si>
    <t>Speaker</t>
  </si>
  <si>
    <t>Wired Speaker</t>
  </si>
  <si>
    <t>Speak750</t>
  </si>
  <si>
    <t>จนกว่าของจะหมด</t>
  </si>
  <si>
    <t>15 x 15.4 x 5.5</t>
  </si>
  <si>
    <t>Speak710</t>
  </si>
  <si>
    <t>16 x 15.3 x 7</t>
  </si>
  <si>
    <t>Speak510</t>
  </si>
  <si>
    <t>14.3 x 13.3 x 4.7</t>
  </si>
  <si>
    <t>14.3 x 13.2 x 4.5</t>
  </si>
  <si>
    <t>14.3 x 13 x 4.5</t>
  </si>
  <si>
    <t>Camera Conference</t>
  </si>
  <si>
    <t>USB Conference Camera</t>
  </si>
  <si>
    <t>Panacast 20</t>
  </si>
  <si>
    <t>BYOD</t>
  </si>
  <si>
    <t>16 x 5 x 13</t>
  </si>
  <si>
    <t>Panacast 50</t>
  </si>
  <si>
    <t>68.5 x 16.7 x 13</t>
  </si>
  <si>
    <t>Grey</t>
  </si>
  <si>
    <t>Accessories</t>
  </si>
  <si>
    <t>12 x 11.5 x 3.5</t>
  </si>
  <si>
    <t>15 x 7 x 5</t>
  </si>
  <si>
    <t>25 x 25 x 4.5</t>
  </si>
  <si>
    <t>15 x 15 x 5</t>
  </si>
  <si>
    <t>80 x 20 x 19</t>
  </si>
  <si>
    <t>Zoom</t>
  </si>
  <si>
    <t>37 x 21.5 x 11.5</t>
  </si>
  <si>
    <t>10 x 3 x 5</t>
  </si>
  <si>
    <t>Evolve2 Buds</t>
  </si>
  <si>
    <t>15 x 18 x 5.3</t>
  </si>
  <si>
    <t>Speak2 40</t>
  </si>
  <si>
    <t>14 x 13 x 5</t>
  </si>
  <si>
    <t>Speak2 55</t>
  </si>
  <si>
    <t>Speak2 75</t>
  </si>
  <si>
    <t>Evolve2 40</t>
  </si>
  <si>
    <t>14.5 x 17 x13</t>
  </si>
  <si>
    <t>JBA-37599-999-889</t>
  </si>
  <si>
    <t>5.5 x 20 x 30</t>
  </si>
  <si>
    <t>JBA-37599-989-889</t>
  </si>
  <si>
    <t>JBA-37599-989-989</t>
  </si>
  <si>
    <t>JBA-37599-999-989</t>
  </si>
  <si>
    <t>JBA-37599-989-999</t>
  </si>
  <si>
    <t/>
  </si>
  <si>
    <t>JBA-37599-989-899</t>
  </si>
  <si>
    <t>JBA-38599-999-889</t>
  </si>
  <si>
    <t>JBA-38599-989-889</t>
  </si>
  <si>
    <t>JBA-38599-989-989</t>
  </si>
  <si>
    <t>JBA-38599-999-989</t>
  </si>
  <si>
    <t>JBA-38599-999-999</t>
  </si>
  <si>
    <t>JBA-38599-989-999</t>
  </si>
  <si>
    <t>JBA-38599-999-899</t>
  </si>
  <si>
    <t>JBA-38599-989-899</t>
  </si>
  <si>
    <t>JBA-5121-119</t>
  </si>
  <si>
    <t>Perform</t>
  </si>
  <si>
    <t>0.5 x 15 x15</t>
  </si>
  <si>
    <t>Jabra Evolve2 65, Link390a MS Stereo Black</t>
  </si>
  <si>
    <t>Jabra Evolve2 65, Link390c MS Stereo Black</t>
  </si>
  <si>
    <t>Jabra Evolve2 65, Link390a MS Stereo Stand Black</t>
  </si>
  <si>
    <t>Jabra Evolve2 65, Link390c MS Stereo Stand Black</t>
  </si>
  <si>
    <t>Jabra Evolve2 65, Link390a MS Mono Black</t>
  </si>
  <si>
    <t>Jabra Evolve2 65, Link390c MS Mono Black</t>
  </si>
  <si>
    <t>Jabra Evolve2 65, Link390a MS Mono Stand Black</t>
  </si>
  <si>
    <t>Jabra Evolve2 65, Link390a UC Mono Black</t>
  </si>
  <si>
    <t>Jabra Evolve2 65, Link390c UC Mono Black</t>
  </si>
  <si>
    <t>Jabra Evolve2 65, Link390a UC Mono Stand Black</t>
  </si>
  <si>
    <t>Jabra Evolve2 65, Link390a UC Stereo Black</t>
  </si>
  <si>
    <t>Jabra Evolve2 65, Link390c UC Stereo Black</t>
  </si>
  <si>
    <t>Jabra Evolve2 65, Link390a UC Stereo Stand Black</t>
  </si>
  <si>
    <t>Jabra Evolve2 65, Link390c UC Stereo Stand Black</t>
  </si>
  <si>
    <t>Jabra Evolve2 55 Link390a UC Stereo</t>
  </si>
  <si>
    <t>Jabra Evolve2 55 Link390a MS Stereo</t>
  </si>
  <si>
    <t>Jabra Evolve2 55 Link390c UC Stereo</t>
  </si>
  <si>
    <t>Jabra Evolve2 55 Link390c MS Stereo</t>
  </si>
  <si>
    <t>Jabra Evolve2 55 Link390a UC Mono</t>
  </si>
  <si>
    <t>Jabra Evolve2 55 Link390a MS Mono</t>
  </si>
  <si>
    <t>Jabra Evolve2 55 Link390c UC Mono</t>
  </si>
  <si>
    <t>Jabra Evolve2 55 Link390c MS Mono</t>
  </si>
  <si>
    <t>Jabra Evolve2 55 Link390a UC Stereo Stand</t>
  </si>
  <si>
    <t>Jabra Evolve2 55 Link390a MS Stereo Stand</t>
  </si>
  <si>
    <t>Jabra Evolve2 55 Link390c UC Stereo Stand</t>
  </si>
  <si>
    <t>Jabra Evolve2 55 Link390c MS Stereo Stand</t>
  </si>
  <si>
    <t>Jabra Evolve2 55 Link390a UC Mono Stand</t>
  </si>
  <si>
    <t>Jabra Evolve2 55 Link390a MS Mono Stand</t>
  </si>
  <si>
    <t xml:space="preserve">Jabra Evolve2 65 Flex Link390a UC Stereo </t>
  </si>
  <si>
    <t xml:space="preserve">Jabra Evolve2 65 Flex Link390a MS Stereo </t>
  </si>
  <si>
    <t xml:space="preserve">Jabra Evolve2 65 Flex Link390c UC Stereo </t>
  </si>
  <si>
    <t xml:space="preserve">Jabra Evolve2 65 Flex Link390c MS Stereo </t>
  </si>
  <si>
    <t>Jabra Evolve2 65 Flex Link390a UC Stereo Wireless Charger</t>
  </si>
  <si>
    <t>Jabra Evolve2 65 Flex Link390a MS Stereo Wireless Charger</t>
  </si>
  <si>
    <t>Jabra Evolve2 65 Flex Link390c UC Stereo Wireless Charger</t>
  </si>
  <si>
    <t>Jabra Evolve2 65 Flex Link390c MS Stereo Wireless Charger</t>
  </si>
  <si>
    <t>Jabra Speak2 75 MS Teams, Link390a</t>
  </si>
  <si>
    <t>Jabra Speak2 75 MS Teams, Link390c</t>
  </si>
  <si>
    <t>Jabra Speak2 75 UC, Link390a</t>
  </si>
  <si>
    <t>Jabra Speak2 75 UC, Link390c</t>
  </si>
  <si>
    <t>สินค้าใหม่ เริ่มขาย กลาง สค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</si>
</sst>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00_-;\-* #,##0.000_-;_-* &quot;-&quot;??_-;_-@_-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1"/>
      <color rgb="FFFF0000"/>
      <name val="Tahoma"/>
      <family val="2"/>
    </font>
    <font>
      <b/>
      <sz val="14"/>
      <color theme="1"/>
      <name val="Tahoma"/>
      <family val="2"/>
    </font>
    <font>
      <b/>
      <sz val="14"/>
      <name val="Tahoma"/>
      <family val="2"/>
    </font>
    <font>
      <b/>
      <sz val="10"/>
      <color rgb="FFFF0000"/>
      <name val="Tahoma"/>
      <family val="2"/>
    </font>
    <font>
      <b/>
      <sz val="10"/>
      <color theme="1"/>
      <name val="Tahoma"/>
      <family val="2"/>
    </font>
    <font>
      <sz val="10"/>
      <color rgb="FFFF0000"/>
      <name val="Tahoma"/>
      <family val="2"/>
    </font>
    <font>
      <b/>
      <sz val="10"/>
      <name val="Tahoma"/>
      <family val="2"/>
    </font>
    <font>
      <u/>
      <sz val="11"/>
      <color theme="10"/>
      <name val="Calibri"/>
      <family val="2"/>
    </font>
    <font>
      <b/>
      <sz val="10"/>
      <color rgb="FF0000FF"/>
      <name val="Tahoma"/>
      <family val="2"/>
    </font>
    <font>
      <sz val="10"/>
      <color theme="1"/>
      <name val="Tahoma"/>
      <family val="2"/>
    </font>
    <font>
      <b/>
      <u/>
      <sz val="10"/>
      <color rgb="FFFF0000"/>
      <name val="Tahoma"/>
      <family val="2"/>
    </font>
    <font>
      <b/>
      <sz val="10"/>
      <color rgb="FFFFFF00"/>
      <name val="Tahoma"/>
      <family val="2"/>
    </font>
    <font>
      <b/>
      <sz val="8"/>
      <color rgb="FFFF0000"/>
      <name val="Tahoma"/>
      <family val="2"/>
    </font>
    <font>
      <sz val="10"/>
      <color rgb="FF0000FF"/>
      <name val="Tahoma"/>
      <family val="2"/>
    </font>
    <font>
      <sz val="9"/>
      <name val="Tahoma"/>
      <family val="2"/>
    </font>
    <font>
      <b/>
      <sz val="10"/>
      <color indexed="10"/>
      <name val="Tahoma"/>
      <family val="2"/>
    </font>
    <font>
      <sz val="9"/>
      <color rgb="FFFF0000"/>
      <name val="Tahoma"/>
      <family val="2"/>
    </font>
    <font>
      <b/>
      <sz val="8"/>
      <name val="Tahoma"/>
      <family val="2"/>
    </font>
    <font>
      <b/>
      <sz val="10"/>
      <color rgb="FFFF0000"/>
      <name val="Calibri"/>
      <family val="2"/>
      <scheme val="minor"/>
    </font>
    <font>
      <sz val="8"/>
      <name val="Tahoma"/>
      <family val="2"/>
    </font>
    <font>
      <sz val="2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FF0000"/>
      <name val="Tahoma"/>
      <family val="2"/>
    </font>
    <font>
      <sz val="8"/>
      <color theme="1"/>
      <name val="Tahoma"/>
      <family val="2"/>
    </font>
    <font>
      <b/>
      <u/>
      <sz val="8"/>
      <color rgb="FFFF0000"/>
      <name val="Tahoma"/>
      <family val="2"/>
    </font>
    <font>
      <b/>
      <sz val="8"/>
      <color rgb="FF0000FF"/>
      <name val="Tahoma"/>
      <family val="2"/>
    </font>
    <font>
      <b/>
      <sz val="8"/>
      <color rgb="FFFFFF00"/>
      <name val="Tahoma"/>
      <family val="2"/>
    </font>
    <font>
      <b/>
      <sz val="9"/>
      <name val="Tahoma"/>
      <family val="2"/>
    </font>
    <font>
      <sz val="9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9"/>
      <color theme="1"/>
      <name val="Tahoma"/>
      <family val="2"/>
    </font>
    <font>
      <sz val="20"/>
      <color rgb="FFFF0000"/>
      <name val="Tahoma"/>
      <family val="2"/>
    </font>
    <font>
      <sz val="16"/>
      <color rgb="FFFF0000"/>
      <name val="Tahoma"/>
      <family val="2"/>
    </font>
    <font>
      <sz val="12"/>
      <name val="Tahoma"/>
      <family val="2"/>
    </font>
    <font>
      <sz val="16"/>
      <color theme="1"/>
      <name val="Tahoma"/>
      <family val="2"/>
    </font>
    <font>
      <sz val="16"/>
      <name val="Tahoma"/>
      <family val="2"/>
    </font>
    <font>
      <sz val="12"/>
      <color theme="1"/>
      <name val="Tahoma"/>
      <family val="2"/>
    </font>
    <font>
      <b/>
      <sz val="10"/>
      <color rgb="FFFFFFFF"/>
      <name val="Tahoma"/>
      <family val="2"/>
    </font>
    <font>
      <b/>
      <sz val="10"/>
      <color theme="0"/>
      <name val="Tahoma"/>
      <family val="2"/>
    </font>
    <font>
      <u/>
      <sz val="10"/>
      <color indexed="12"/>
      <name val="Tahoma"/>
      <family val="2"/>
    </font>
    <font>
      <sz val="10"/>
      <color theme="0"/>
      <name val="Tahoma"/>
      <family val="2"/>
    </font>
    <font>
      <u/>
      <sz val="16"/>
      <color theme="10"/>
      <name val="Calibri"/>
      <family val="2"/>
    </font>
    <font>
      <u/>
      <sz val="16"/>
      <color rgb="FFFF0000"/>
      <name val="Calibri"/>
      <family val="2"/>
    </font>
    <font>
      <sz val="10"/>
      <color rgb="FFFF0000"/>
      <name val="Calibri"/>
      <family val="2"/>
      <scheme val="minor"/>
    </font>
    <font>
      <b/>
      <sz val="8"/>
      <color rgb="FFFFFFFF"/>
      <name val="Microsoft YaHei"/>
      <family val="2"/>
    </font>
    <font>
      <b/>
      <sz val="11"/>
      <color rgb="FFFF0000"/>
      <name val="Microsoft YaHei"/>
      <family val="2"/>
    </font>
    <font>
      <sz val="8"/>
      <color rgb="FF000000"/>
      <name val="Microsoft YaHei"/>
      <family val="2"/>
    </font>
    <font>
      <sz val="8"/>
      <name val="Microsoft YaHei"/>
      <family val="2"/>
    </font>
    <font>
      <sz val="11"/>
      <color rgb="FFFF0000"/>
      <name val="Microsoft YaHei"/>
      <family val="2"/>
    </font>
    <font>
      <sz val="11"/>
      <color rgb="FF92D050"/>
      <name val="Microsoft YaHei"/>
      <family val="2"/>
    </font>
    <font>
      <sz val="11"/>
      <color rgb="FF000000"/>
      <name val="Microsoft YaHei"/>
      <family val="2"/>
    </font>
    <font>
      <b/>
      <sz val="9"/>
      <color indexed="81"/>
      <name val="Tahoma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0000"/>
      </patternFill>
    </fill>
    <fill>
      <patternFill patternType="solid">
        <fgColor rgb="FFFFCC66"/>
        <bgColor indexed="64"/>
      </patternFill>
    </fill>
    <fill>
      <patternFill patternType="solid">
        <fgColor rgb="FFFFD866"/>
      </patternFill>
    </fill>
    <fill>
      <patternFill patternType="solid">
        <fgColor rgb="FF808080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F3FFFF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5" fillId="0" borderId="0" applyFont="0" applyFill="0" applyBorder="0" applyAlignment="0" applyProtection="0"/>
  </cellStyleXfs>
  <cellXfs count="338">
    <xf numFmtId="0" fontId="0" fillId="0" borderId="0" xfId="0"/>
    <xf numFmtId="0" fontId="3" fillId="0" borderId="0" xfId="0" applyFont="1"/>
    <xf numFmtId="165" fontId="4" fillId="4" borderId="2" xfId="1" applyNumberFormat="1" applyFont="1" applyFill="1" applyBorder="1" applyAlignment="1">
      <alignment horizontal="center"/>
    </xf>
    <xf numFmtId="165" fontId="4" fillId="4" borderId="3" xfId="1" applyNumberFormat="1" applyFont="1" applyFill="1" applyBorder="1" applyAlignment="1">
      <alignment horizontal="center"/>
    </xf>
    <xf numFmtId="165" fontId="4" fillId="4" borderId="5" xfId="1" applyNumberFormat="1" applyFont="1" applyFill="1" applyBorder="1" applyAlignment="1">
      <alignment horizontal="center"/>
    </xf>
    <xf numFmtId="165" fontId="4" fillId="4" borderId="6" xfId="1" applyNumberFormat="1" applyFont="1" applyFill="1" applyBorder="1" applyAlignment="1">
      <alignment horizontal="center"/>
    </xf>
    <xf numFmtId="0" fontId="6" fillId="0" borderId="0" xfId="2" applyFont="1" applyAlignment="1">
      <alignment horizontal="left" vertical="top"/>
    </xf>
    <xf numFmtId="0" fontId="4" fillId="2" borderId="7" xfId="2" applyFont="1" applyFill="1" applyBorder="1" applyAlignment="1">
      <alignment vertical="center"/>
    </xf>
    <xf numFmtId="0" fontId="4" fillId="3" borderId="0" xfId="2" applyFont="1" applyFill="1" applyAlignment="1">
      <alignment vertical="center"/>
    </xf>
    <xf numFmtId="0" fontId="4" fillId="2" borderId="0" xfId="2" applyFont="1" applyFill="1" applyAlignment="1">
      <alignment vertical="center"/>
    </xf>
    <xf numFmtId="0" fontId="10" fillId="2" borderId="0" xfId="2" applyFont="1" applyFill="1" applyAlignment="1">
      <alignment vertical="center"/>
    </xf>
    <xf numFmtId="0" fontId="11" fillId="2" borderId="0" xfId="2" applyFont="1" applyFill="1" applyAlignment="1">
      <alignment vertical="center" wrapText="1"/>
    </xf>
    <xf numFmtId="3" fontId="4" fillId="2" borderId="0" xfId="2" applyNumberFormat="1" applyFont="1" applyFill="1" applyAlignment="1">
      <alignment vertical="center"/>
    </xf>
    <xf numFmtId="0" fontId="13" fillId="3" borderId="0" xfId="2" applyFont="1" applyFill="1" applyAlignment="1">
      <alignment horizontal="center" vertical="center"/>
    </xf>
    <xf numFmtId="3" fontId="13" fillId="5" borderId="1" xfId="2" applyNumberFormat="1" applyFont="1" applyFill="1" applyBorder="1" applyAlignment="1">
      <alignment horizontal="center" vertical="center"/>
    </xf>
    <xf numFmtId="9" fontId="13" fillId="3" borderId="0" xfId="2" applyNumberFormat="1" applyFont="1" applyFill="1" applyAlignment="1">
      <alignment horizontal="center" vertical="center"/>
    </xf>
    <xf numFmtId="0" fontId="13" fillId="7" borderId="9" xfId="2" applyFont="1" applyFill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3" fontId="13" fillId="3" borderId="9" xfId="3" applyNumberFormat="1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/>
    </xf>
    <xf numFmtId="0" fontId="15" fillId="3" borderId="11" xfId="5" applyFont="1" applyFill="1" applyBorder="1" applyAlignment="1" applyProtection="1">
      <alignment vertical="center" wrapText="1"/>
    </xf>
    <xf numFmtId="0" fontId="4" fillId="3" borderId="11" xfId="2" applyFont="1" applyFill="1" applyBorder="1" applyAlignment="1">
      <alignment vertical="center"/>
    </xf>
    <xf numFmtId="0" fontId="4" fillId="3" borderId="11" xfId="2" applyFont="1" applyFill="1" applyBorder="1" applyAlignment="1">
      <alignment horizontal="left" vertical="center"/>
    </xf>
    <xf numFmtId="3" fontId="4" fillId="3" borderId="11" xfId="2" applyNumberFormat="1" applyFont="1" applyFill="1" applyBorder="1" applyAlignment="1">
      <alignment vertical="center"/>
    </xf>
    <xf numFmtId="3" fontId="4" fillId="3" borderId="11" xfId="4" applyNumberFormat="1" applyFont="1" applyFill="1" applyBorder="1" applyAlignment="1">
      <alignment vertical="center"/>
    </xf>
    <xf numFmtId="0" fontId="10" fillId="3" borderId="11" xfId="2" applyFont="1" applyFill="1" applyBorder="1" applyAlignment="1">
      <alignment horizontal="left" vertical="center"/>
    </xf>
    <xf numFmtId="3" fontId="12" fillId="3" borderId="11" xfId="2" applyNumberFormat="1" applyFont="1" applyFill="1" applyBorder="1" applyAlignment="1">
      <alignment vertical="center"/>
    </xf>
    <xf numFmtId="0" fontId="16" fillId="3" borderId="11" xfId="0" applyFont="1" applyFill="1" applyBorder="1"/>
    <xf numFmtId="0" fontId="17" fillId="3" borderId="11" xfId="5" applyFont="1" applyFill="1" applyBorder="1" applyAlignment="1" applyProtection="1">
      <alignment vertical="center" wrapText="1"/>
    </xf>
    <xf numFmtId="3" fontId="13" fillId="3" borderId="11" xfId="4" applyNumberFormat="1" applyFont="1" applyFill="1" applyBorder="1" applyAlignment="1">
      <alignment horizontal="center" vertical="center"/>
    </xf>
    <xf numFmtId="3" fontId="18" fillId="3" borderId="11" xfId="2" applyNumberFormat="1" applyFont="1" applyFill="1" applyBorder="1" applyAlignment="1">
      <alignment vertical="center" wrapText="1"/>
    </xf>
    <xf numFmtId="3" fontId="18" fillId="3" borderId="11" xfId="2" applyNumberFormat="1" applyFont="1" applyFill="1" applyBorder="1" applyAlignment="1">
      <alignment vertical="center"/>
    </xf>
    <xf numFmtId="0" fontId="10" fillId="3" borderId="11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vertical="center"/>
    </xf>
    <xf numFmtId="3" fontId="4" fillId="3" borderId="10" xfId="2" applyNumberFormat="1" applyFont="1" applyFill="1" applyBorder="1" applyAlignment="1">
      <alignment vertical="center"/>
    </xf>
    <xf numFmtId="0" fontId="10" fillId="3" borderId="9" xfId="2" applyFont="1" applyFill="1" applyBorder="1" applyAlignment="1">
      <alignment horizontal="left" vertical="center"/>
    </xf>
    <xf numFmtId="0" fontId="19" fillId="3" borderId="11" xfId="2" applyFont="1" applyFill="1" applyBorder="1" applyAlignment="1">
      <alignment horizontal="left" vertical="center"/>
    </xf>
    <xf numFmtId="0" fontId="13" fillId="7" borderId="12" xfId="2" applyFont="1" applyFill="1" applyBorder="1" applyAlignment="1">
      <alignment horizontal="center" vertical="center"/>
    </xf>
    <xf numFmtId="0" fontId="13" fillId="8" borderId="1" xfId="2" applyFont="1" applyFill="1" applyBorder="1" applyAlignment="1">
      <alignment horizontal="center" vertical="center"/>
    </xf>
    <xf numFmtId="0" fontId="15" fillId="3" borderId="9" xfId="2" applyFont="1" applyFill="1" applyBorder="1" applyAlignment="1">
      <alignment horizontal="left" vertical="center"/>
    </xf>
    <xf numFmtId="0" fontId="4" fillId="3" borderId="11" xfId="6" applyFont="1" applyFill="1" applyBorder="1"/>
    <xf numFmtId="0" fontId="4" fillId="3" borderId="0" xfId="6" applyFont="1" applyFill="1"/>
    <xf numFmtId="0" fontId="13" fillId="3" borderId="11" xfId="2" applyFont="1" applyFill="1" applyBorder="1" applyAlignment="1">
      <alignment horizontal="center" vertical="center"/>
    </xf>
    <xf numFmtId="0" fontId="20" fillId="3" borderId="11" xfId="2" applyFont="1" applyFill="1" applyBorder="1" applyAlignment="1">
      <alignment vertical="center"/>
    </xf>
    <xf numFmtId="0" fontId="4" fillId="3" borderId="13" xfId="6" applyFont="1" applyFill="1" applyBorder="1"/>
    <xf numFmtId="0" fontId="21" fillId="3" borderId="11" xfId="2" applyFont="1" applyFill="1" applyBorder="1" applyAlignment="1">
      <alignment horizontal="left" vertical="center"/>
    </xf>
    <xf numFmtId="0" fontId="4" fillId="3" borderId="10" xfId="6" applyFont="1" applyFill="1" applyBorder="1"/>
    <xf numFmtId="0" fontId="4" fillId="3" borderId="14" xfId="6" applyFont="1" applyFill="1" applyBorder="1"/>
    <xf numFmtId="0" fontId="13" fillId="3" borderId="10" xfId="2" applyFont="1" applyFill="1" applyBorder="1" applyAlignment="1">
      <alignment horizontal="center" vertical="center"/>
    </xf>
    <xf numFmtId="0" fontId="4" fillId="3" borderId="11" xfId="6" applyFont="1" applyFill="1" applyBorder="1" applyAlignment="1">
      <alignment wrapText="1"/>
    </xf>
    <xf numFmtId="0" fontId="13" fillId="0" borderId="15" xfId="2" applyFont="1" applyBorder="1" applyAlignment="1">
      <alignment horizontal="center" vertical="center"/>
    </xf>
    <xf numFmtId="0" fontId="13" fillId="2" borderId="9" xfId="2" applyFont="1" applyFill="1" applyBorder="1" applyAlignment="1">
      <alignment horizontal="center" vertical="center"/>
    </xf>
    <xf numFmtId="0" fontId="3" fillId="0" borderId="16" xfId="0" applyFont="1" applyBorder="1"/>
    <xf numFmtId="0" fontId="4" fillId="3" borderId="16" xfId="6" applyFont="1" applyFill="1" applyBorder="1"/>
    <xf numFmtId="0" fontId="21" fillId="3" borderId="16" xfId="2" applyFont="1" applyFill="1" applyBorder="1" applyAlignment="1">
      <alignment horizontal="left" vertical="center"/>
    </xf>
    <xf numFmtId="0" fontId="4" fillId="3" borderId="16" xfId="6" applyFont="1" applyFill="1" applyBorder="1" applyAlignment="1">
      <alignment wrapText="1"/>
    </xf>
    <xf numFmtId="0" fontId="4" fillId="3" borderId="17" xfId="6" applyFont="1" applyFill="1" applyBorder="1"/>
    <xf numFmtId="0" fontId="13" fillId="3" borderId="9" xfId="2" applyFont="1" applyFill="1" applyBorder="1" applyAlignment="1">
      <alignment horizontal="left" vertical="center"/>
    </xf>
    <xf numFmtId="0" fontId="13" fillId="0" borderId="0" xfId="2" applyFont="1" applyAlignment="1">
      <alignment horizontal="center" vertical="center"/>
    </xf>
    <xf numFmtId="3" fontId="4" fillId="3" borderId="16" xfId="2" applyNumberFormat="1" applyFont="1" applyFill="1" applyBorder="1" applyAlignment="1">
      <alignment vertical="center"/>
    </xf>
    <xf numFmtId="3" fontId="4" fillId="3" borderId="11" xfId="3" applyNumberFormat="1" applyFont="1" applyFill="1" applyBorder="1" applyAlignment="1">
      <alignment vertical="center"/>
    </xf>
    <xf numFmtId="0" fontId="15" fillId="3" borderId="16" xfId="2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3" fontId="12" fillId="3" borderId="16" xfId="2" applyNumberFormat="1" applyFont="1" applyFill="1" applyBorder="1" applyAlignment="1">
      <alignment vertical="center"/>
    </xf>
    <xf numFmtId="0" fontId="4" fillId="3" borderId="16" xfId="2" applyFont="1" applyFill="1" applyBorder="1" applyAlignment="1">
      <alignment vertical="center"/>
    </xf>
    <xf numFmtId="0" fontId="16" fillId="3" borderId="16" xfId="0" applyFont="1" applyFill="1" applyBorder="1"/>
    <xf numFmtId="3" fontId="13" fillId="3" borderId="16" xfId="3" applyNumberFormat="1" applyFont="1" applyFill="1" applyBorder="1" applyAlignment="1">
      <alignment horizontal="center" vertical="center"/>
    </xf>
    <xf numFmtId="3" fontId="13" fillId="3" borderId="11" xfId="3" applyNumberFormat="1" applyFont="1" applyFill="1" applyBorder="1" applyAlignment="1">
      <alignment horizontal="center" vertical="center"/>
    </xf>
    <xf numFmtId="3" fontId="18" fillId="3" borderId="16" xfId="2" applyNumberFormat="1" applyFont="1" applyFill="1" applyBorder="1" applyAlignment="1">
      <alignment vertical="center" wrapText="1"/>
    </xf>
    <xf numFmtId="3" fontId="18" fillId="3" borderId="16" xfId="2" applyNumberFormat="1" applyFont="1" applyFill="1" applyBorder="1" applyAlignment="1">
      <alignment vertical="center"/>
    </xf>
    <xf numFmtId="0" fontId="23" fillId="3" borderId="11" xfId="2" applyFont="1" applyFill="1" applyBorder="1" applyAlignment="1">
      <alignment horizontal="left" vertical="center"/>
    </xf>
    <xf numFmtId="3" fontId="4" fillId="3" borderId="17" xfId="2" applyNumberFormat="1" applyFont="1" applyFill="1" applyBorder="1" applyAlignment="1">
      <alignment vertical="center"/>
    </xf>
    <xf numFmtId="0" fontId="4" fillId="3" borderId="17" xfId="2" applyFont="1" applyFill="1" applyBorder="1" applyAlignment="1">
      <alignment vertical="center"/>
    </xf>
    <xf numFmtId="0" fontId="15" fillId="3" borderId="16" xfId="2" applyFont="1" applyFill="1" applyBorder="1" applyAlignment="1">
      <alignment vertical="center"/>
    </xf>
    <xf numFmtId="0" fontId="20" fillId="3" borderId="16" xfId="2" applyFont="1" applyFill="1" applyBorder="1" applyAlignment="1">
      <alignment vertical="center"/>
    </xf>
    <xf numFmtId="0" fontId="10" fillId="3" borderId="11" xfId="2" applyFont="1" applyFill="1" applyBorder="1" applyAlignment="1">
      <alignment vertical="center"/>
    </xf>
    <xf numFmtId="0" fontId="23" fillId="3" borderId="10" xfId="2" applyFont="1" applyFill="1" applyBorder="1" applyAlignment="1">
      <alignment horizontal="left" vertical="center"/>
    </xf>
    <xf numFmtId="0" fontId="24" fillId="7" borderId="9" xfId="0" applyFont="1" applyFill="1" applyBorder="1" applyAlignment="1">
      <alignment horizontal="left" vertical="center"/>
    </xf>
    <xf numFmtId="0" fontId="24" fillId="9" borderId="12" xfId="0" applyFont="1" applyFill="1" applyBorder="1" applyAlignment="1">
      <alignment horizontal="left" vertical="center"/>
    </xf>
    <xf numFmtId="0" fontId="26" fillId="3" borderId="0" xfId="2" applyFont="1" applyFill="1" applyAlignment="1">
      <alignment vertical="center"/>
    </xf>
    <xf numFmtId="0" fontId="26" fillId="0" borderId="0" xfId="2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3" borderId="0" xfId="0" applyFont="1" applyFill="1"/>
    <xf numFmtId="0" fontId="27" fillId="0" borderId="0" xfId="0" applyFont="1"/>
    <xf numFmtId="3" fontId="24" fillId="5" borderId="1" xfId="2" applyNumberFormat="1" applyFont="1" applyFill="1" applyBorder="1" applyAlignment="1">
      <alignment horizontal="center" vertical="center"/>
    </xf>
    <xf numFmtId="0" fontId="29" fillId="6" borderId="0" xfId="2" applyFont="1" applyFill="1" applyAlignment="1">
      <alignment horizontal="left" vertical="top"/>
    </xf>
    <xf numFmtId="164" fontId="30" fillId="6" borderId="0" xfId="1" applyFont="1" applyFill="1"/>
    <xf numFmtId="0" fontId="30" fillId="6" borderId="0" xfId="0" applyFont="1" applyFill="1"/>
    <xf numFmtId="0" fontId="30" fillId="10" borderId="0" xfId="0" applyFont="1" applyFill="1"/>
    <xf numFmtId="0" fontId="30" fillId="11" borderId="0" xfId="0" applyFont="1" applyFill="1"/>
    <xf numFmtId="0" fontId="14" fillId="6" borderId="0" xfId="5" applyFill="1" applyAlignment="1" applyProtection="1"/>
    <xf numFmtId="164" fontId="24" fillId="3" borderId="0" xfId="1" applyFont="1" applyFill="1" applyAlignment="1">
      <alignment horizontal="center" vertical="center"/>
    </xf>
    <xf numFmtId="0" fontId="24" fillId="3" borderId="0" xfId="2" applyFont="1" applyFill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13" fillId="0" borderId="15" xfId="2" applyFont="1" applyBorder="1" applyAlignment="1">
      <alignment horizontal="left" vertical="center"/>
    </xf>
    <xf numFmtId="3" fontId="24" fillId="3" borderId="11" xfId="3" applyNumberFormat="1" applyFont="1" applyFill="1" applyBorder="1" applyAlignment="1">
      <alignment horizontal="center" vertical="center"/>
    </xf>
    <xf numFmtId="0" fontId="24" fillId="3" borderId="13" xfId="2" applyFont="1" applyFill="1" applyBorder="1" applyAlignment="1">
      <alignment horizontal="center" vertical="center"/>
    </xf>
    <xf numFmtId="0" fontId="24" fillId="2" borderId="10" xfId="2" applyFont="1" applyFill="1" applyBorder="1" applyAlignment="1">
      <alignment horizontal="center" vertical="center"/>
    </xf>
    <xf numFmtId="0" fontId="19" fillId="3" borderId="16" xfId="2" applyFont="1" applyFill="1" applyBorder="1" applyAlignment="1">
      <alignment horizontal="left" vertical="center"/>
    </xf>
    <xf numFmtId="164" fontId="24" fillId="0" borderId="0" xfId="1" applyFont="1" applyFill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15" fillId="0" borderId="16" xfId="2" applyFont="1" applyBorder="1" applyAlignment="1">
      <alignment horizontal="left" vertical="center"/>
    </xf>
    <xf numFmtId="0" fontId="24" fillId="0" borderId="16" xfId="2" applyFont="1" applyBorder="1" applyAlignment="1">
      <alignment horizontal="center" vertical="center"/>
    </xf>
    <xf numFmtId="0" fontId="20" fillId="3" borderId="11" xfId="2" applyFont="1" applyFill="1" applyBorder="1" applyAlignment="1">
      <alignment horizontal="left" vertical="center"/>
    </xf>
    <xf numFmtId="0" fontId="24" fillId="0" borderId="17" xfId="2" applyFont="1" applyBorder="1" applyAlignment="1">
      <alignment horizontal="center" vertical="center"/>
    </xf>
    <xf numFmtId="3" fontId="26" fillId="3" borderId="11" xfId="2" applyNumberFormat="1" applyFont="1" applyFill="1" applyBorder="1" applyAlignment="1">
      <alignment vertical="center"/>
    </xf>
    <xf numFmtId="3" fontId="26" fillId="3" borderId="11" xfId="4" applyNumberFormat="1" applyFont="1" applyFill="1" applyBorder="1" applyAlignment="1">
      <alignment vertical="center"/>
    </xf>
    <xf numFmtId="0" fontId="26" fillId="3" borderId="13" xfId="2" applyFont="1" applyFill="1" applyBorder="1" applyAlignment="1">
      <alignment vertical="center"/>
    </xf>
    <xf numFmtId="0" fontId="26" fillId="3" borderId="11" xfId="2" applyFont="1" applyFill="1" applyBorder="1" applyAlignment="1">
      <alignment vertical="center"/>
    </xf>
    <xf numFmtId="3" fontId="31" fillId="3" borderId="11" xfId="2" applyNumberFormat="1" applyFont="1" applyFill="1" applyBorder="1" applyAlignment="1">
      <alignment vertical="center"/>
    </xf>
    <xf numFmtId="0" fontId="32" fillId="3" borderId="11" xfId="0" applyFont="1" applyFill="1" applyBorder="1"/>
    <xf numFmtId="0" fontId="33" fillId="3" borderId="16" xfId="5" applyFont="1" applyFill="1" applyBorder="1" applyAlignment="1" applyProtection="1">
      <alignment vertical="center" wrapText="1"/>
    </xf>
    <xf numFmtId="0" fontId="34" fillId="3" borderId="16" xfId="5" applyFont="1" applyFill="1" applyBorder="1" applyAlignment="1" applyProtection="1">
      <alignment vertical="center" wrapText="1"/>
    </xf>
    <xf numFmtId="3" fontId="35" fillId="3" borderId="11" xfId="2" applyNumberFormat="1" applyFont="1" applyFill="1" applyBorder="1" applyAlignment="1">
      <alignment vertical="center" wrapText="1"/>
    </xf>
    <xf numFmtId="3" fontId="35" fillId="3" borderId="13" xfId="2" applyNumberFormat="1" applyFont="1" applyFill="1" applyBorder="1" applyAlignment="1">
      <alignment vertical="center" wrapText="1"/>
    </xf>
    <xf numFmtId="3" fontId="35" fillId="3" borderId="11" xfId="2" applyNumberFormat="1" applyFont="1" applyFill="1" applyBorder="1" applyAlignment="1">
      <alignment vertical="center"/>
    </xf>
    <xf numFmtId="3" fontId="35" fillId="3" borderId="13" xfId="2" applyNumberFormat="1" applyFont="1" applyFill="1" applyBorder="1" applyAlignment="1">
      <alignment vertical="center"/>
    </xf>
    <xf numFmtId="0" fontId="19" fillId="3" borderId="16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left" vertical="center"/>
    </xf>
    <xf numFmtId="3" fontId="26" fillId="3" borderId="10" xfId="2" applyNumberFormat="1" applyFont="1" applyFill="1" applyBorder="1" applyAlignment="1">
      <alignment vertical="center"/>
    </xf>
    <xf numFmtId="0" fontId="26" fillId="3" borderId="14" xfId="2" applyFont="1" applyFill="1" applyBorder="1" applyAlignment="1">
      <alignment vertical="center"/>
    </xf>
    <xf numFmtId="0" fontId="26" fillId="3" borderId="10" xfId="2" applyFont="1" applyFill="1" applyBorder="1" applyAlignment="1">
      <alignment vertical="center"/>
    </xf>
    <xf numFmtId="0" fontId="26" fillId="3" borderId="17" xfId="2" applyFont="1" applyFill="1" applyBorder="1" applyAlignment="1">
      <alignment vertical="center"/>
    </xf>
    <xf numFmtId="3" fontId="24" fillId="3" borderId="9" xfId="3" applyNumberFormat="1" applyFont="1" applyFill="1" applyBorder="1" applyAlignment="1">
      <alignment horizontal="center" vertical="center"/>
    </xf>
    <xf numFmtId="0" fontId="24" fillId="3" borderId="12" xfId="2" applyFont="1" applyFill="1" applyBorder="1" applyAlignment="1">
      <alignment horizontal="center" vertical="center"/>
    </xf>
    <xf numFmtId="0" fontId="24" fillId="8" borderId="1" xfId="2" applyFont="1" applyFill="1" applyBorder="1" applyAlignment="1">
      <alignment horizontal="center" vertical="center"/>
    </xf>
    <xf numFmtId="0" fontId="19" fillId="3" borderId="15" xfId="2" applyFont="1" applyFill="1" applyBorder="1" applyAlignment="1">
      <alignment horizontal="left" vertical="center"/>
    </xf>
    <xf numFmtId="0" fontId="32" fillId="0" borderId="0" xfId="0" applyFont="1"/>
    <xf numFmtId="0" fontId="32" fillId="0" borderId="16" xfId="0" applyFont="1" applyBorder="1"/>
    <xf numFmtId="0" fontId="16" fillId="0" borderId="1" xfId="0" applyFont="1" applyBorder="1"/>
    <xf numFmtId="0" fontId="4" fillId="9" borderId="1" xfId="0" applyFont="1" applyFill="1" applyBorder="1" applyAlignment="1">
      <alignment horizontal="left" vertical="center"/>
    </xf>
    <xf numFmtId="0" fontId="13" fillId="9" borderId="8" xfId="0" applyFont="1" applyFill="1" applyBorder="1" applyAlignment="1">
      <alignment horizontal="left" vertical="center"/>
    </xf>
    <xf numFmtId="0" fontId="24" fillId="2" borderId="1" xfId="2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left" vertical="center"/>
    </xf>
    <xf numFmtId="0" fontId="13" fillId="9" borderId="1" xfId="0" applyFont="1" applyFill="1" applyBorder="1" applyAlignment="1">
      <alignment horizontal="left" vertical="center"/>
    </xf>
    <xf numFmtId="164" fontId="32" fillId="0" borderId="0" xfId="1" applyFont="1"/>
    <xf numFmtId="0" fontId="12" fillId="3" borderId="11" xfId="2" applyFont="1" applyFill="1" applyBorder="1" applyAlignment="1">
      <alignment horizontal="left" vertical="center"/>
    </xf>
    <xf numFmtId="0" fontId="32" fillId="0" borderId="1" xfId="0" applyFont="1" applyBorder="1"/>
    <xf numFmtId="0" fontId="4" fillId="3" borderId="1" xfId="2" applyFont="1" applyFill="1" applyBorder="1" applyAlignment="1">
      <alignment vertical="center"/>
    </xf>
    <xf numFmtId="0" fontId="19" fillId="3" borderId="1" xfId="2" applyFont="1" applyFill="1" applyBorder="1" applyAlignment="1">
      <alignment horizontal="center" vertical="center"/>
    </xf>
    <xf numFmtId="0" fontId="32" fillId="0" borderId="11" xfId="0" applyFont="1" applyBorder="1"/>
    <xf numFmtId="0" fontId="37" fillId="0" borderId="0" xfId="0" applyFont="1"/>
    <xf numFmtId="3" fontId="36" fillId="5" borderId="9" xfId="2" applyNumberFormat="1" applyFont="1" applyFill="1" applyBorder="1" applyAlignment="1">
      <alignment horizontal="center" vertical="center"/>
    </xf>
    <xf numFmtId="0" fontId="38" fillId="7" borderId="9" xfId="0" applyFont="1" applyFill="1" applyBorder="1" applyAlignment="1">
      <alignment horizontal="left" vertical="center"/>
    </xf>
    <xf numFmtId="0" fontId="13" fillId="0" borderId="20" xfId="2" applyFont="1" applyBorder="1" applyAlignment="1">
      <alignment horizontal="center" vertical="center"/>
    </xf>
    <xf numFmtId="0" fontId="39" fillId="0" borderId="1" xfId="0" applyFont="1" applyBorder="1" applyAlignment="1">
      <alignment vertical="top"/>
    </xf>
    <xf numFmtId="3" fontId="13" fillId="3" borderId="10" xfId="4" applyNumberFormat="1" applyFont="1" applyFill="1" applyBorder="1" applyAlignment="1">
      <alignment horizontal="center" vertical="center"/>
    </xf>
    <xf numFmtId="3" fontId="36" fillId="3" borderId="1" xfId="3" applyNumberFormat="1" applyFont="1" applyFill="1" applyBorder="1" applyAlignment="1">
      <alignment horizontal="center" vertical="center"/>
    </xf>
    <xf numFmtId="0" fontId="21" fillId="3" borderId="1" xfId="2" applyFont="1" applyFill="1" applyBorder="1" applyAlignment="1">
      <alignment horizontal="center" vertical="center"/>
    </xf>
    <xf numFmtId="0" fontId="36" fillId="2" borderId="1" xfId="2" applyFont="1" applyFill="1" applyBorder="1" applyAlignment="1">
      <alignment horizontal="center" vertical="center"/>
    </xf>
    <xf numFmtId="0" fontId="36" fillId="0" borderId="12" xfId="2" applyFont="1" applyBorder="1" applyAlignment="1">
      <alignment horizontal="center" vertical="center"/>
    </xf>
    <xf numFmtId="0" fontId="36" fillId="0" borderId="9" xfId="2" applyFont="1" applyBorder="1" applyAlignment="1">
      <alignment horizontal="center" vertical="center"/>
    </xf>
    <xf numFmtId="0" fontId="4" fillId="3" borderId="9" xfId="2" applyFont="1" applyFill="1" applyBorder="1" applyAlignment="1">
      <alignment horizontal="left" vertical="center"/>
    </xf>
    <xf numFmtId="3" fontId="13" fillId="0" borderId="21" xfId="2" applyNumberFormat="1" applyFont="1" applyBorder="1" applyAlignment="1">
      <alignment horizontal="center" vertical="center"/>
    </xf>
    <xf numFmtId="0" fontId="36" fillId="0" borderId="16" xfId="2" applyFont="1" applyBorder="1" applyAlignment="1">
      <alignment horizontal="center" vertical="center"/>
    </xf>
    <xf numFmtId="0" fontId="36" fillId="0" borderId="13" xfId="2" applyFont="1" applyBorder="1" applyAlignment="1">
      <alignment horizontal="center" vertical="center"/>
    </xf>
    <xf numFmtId="0" fontId="36" fillId="0" borderId="11" xfId="2" applyFont="1" applyBorder="1" applyAlignment="1">
      <alignment horizontal="center" vertical="center"/>
    </xf>
    <xf numFmtId="0" fontId="4" fillId="3" borderId="16" xfId="2" applyFont="1" applyFill="1" applyBorder="1" applyAlignment="1">
      <alignment horizontal="left" vertical="center"/>
    </xf>
    <xf numFmtId="3" fontId="13" fillId="0" borderId="0" xfId="2" applyNumberFormat="1" applyFont="1" applyAlignment="1">
      <alignment horizontal="center" vertical="center"/>
    </xf>
    <xf numFmtId="3" fontId="13" fillId="0" borderId="8" xfId="2" applyNumberFormat="1" applyFont="1" applyBorder="1" applyAlignment="1">
      <alignment horizontal="center" vertical="center"/>
    </xf>
    <xf numFmtId="0" fontId="36" fillId="0" borderId="17" xfId="2" applyFont="1" applyBorder="1" applyAlignment="1">
      <alignment horizontal="center" vertical="center"/>
    </xf>
    <xf numFmtId="0" fontId="38" fillId="7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39" fillId="0" borderId="10" xfId="0" applyFont="1" applyBorder="1" applyAlignment="1">
      <alignment vertical="top" wrapText="1"/>
    </xf>
    <xf numFmtId="3" fontId="36" fillId="3" borderId="9" xfId="3" applyNumberFormat="1" applyFont="1" applyFill="1" applyBorder="1" applyAlignment="1">
      <alignment horizontal="center" vertical="center"/>
    </xf>
    <xf numFmtId="0" fontId="36" fillId="8" borderId="1" xfId="2" applyFont="1" applyFill="1" applyBorder="1" applyAlignment="1">
      <alignment horizontal="center" vertical="top"/>
    </xf>
    <xf numFmtId="0" fontId="37" fillId="3" borderId="1" xfId="0" applyFont="1" applyFill="1" applyBorder="1" applyAlignment="1">
      <alignment vertical="center"/>
    </xf>
    <xf numFmtId="0" fontId="37" fillId="3" borderId="0" xfId="0" applyFont="1" applyFill="1" applyAlignment="1">
      <alignment vertical="center"/>
    </xf>
    <xf numFmtId="0" fontId="38" fillId="7" borderId="1" xfId="0" applyFont="1" applyFill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39" fillId="0" borderId="1" xfId="0" applyFont="1" applyBorder="1" applyAlignment="1">
      <alignment vertical="top" wrapText="1"/>
    </xf>
    <xf numFmtId="3" fontId="36" fillId="3" borderId="1" xfId="3" applyNumberFormat="1" applyFont="1" applyFill="1" applyBorder="1" applyAlignment="1">
      <alignment horizontal="center" vertical="top"/>
    </xf>
    <xf numFmtId="3" fontId="36" fillId="3" borderId="9" xfId="3" applyNumberFormat="1" applyFont="1" applyFill="1" applyBorder="1" applyAlignment="1">
      <alignment horizontal="center" vertical="top"/>
    </xf>
    <xf numFmtId="0" fontId="37" fillId="0" borderId="1" xfId="0" applyFont="1" applyBorder="1" applyAlignment="1">
      <alignment vertical="top"/>
    </xf>
    <xf numFmtId="0" fontId="37" fillId="3" borderId="0" xfId="0" applyFont="1" applyFill="1" applyAlignment="1">
      <alignment vertical="top"/>
    </xf>
    <xf numFmtId="0" fontId="37" fillId="0" borderId="0" xfId="0" applyFont="1" applyAlignment="1">
      <alignment vertical="top"/>
    </xf>
    <xf numFmtId="0" fontId="38" fillId="0" borderId="18" xfId="0" applyFont="1" applyBorder="1" applyAlignment="1">
      <alignment vertical="top"/>
    </xf>
    <xf numFmtId="0" fontId="11" fillId="12" borderId="1" xfId="0" applyFont="1" applyFill="1" applyBorder="1" applyAlignment="1">
      <alignment horizontal="center"/>
    </xf>
    <xf numFmtId="0" fontId="13" fillId="7" borderId="18" xfId="0" applyFont="1" applyFill="1" applyBorder="1"/>
    <xf numFmtId="0" fontId="4" fillId="9" borderId="8" xfId="0" applyFont="1" applyFill="1" applyBorder="1" applyAlignment="1">
      <alignment horizontal="left" vertical="center"/>
    </xf>
    <xf numFmtId="0" fontId="36" fillId="2" borderId="1" xfId="2" applyFont="1" applyFill="1" applyBorder="1" applyAlignment="1">
      <alignment horizontal="center" vertical="top"/>
    </xf>
    <xf numFmtId="0" fontId="4" fillId="3" borderId="1" xfId="2" applyFont="1" applyFill="1" applyBorder="1" applyAlignment="1">
      <alignment horizontal="left" vertical="top" wrapText="1"/>
    </xf>
    <xf numFmtId="0" fontId="16" fillId="0" borderId="18" xfId="0" applyFont="1" applyBorder="1"/>
    <xf numFmtId="0" fontId="10" fillId="0" borderId="0" xfId="0" applyFont="1"/>
    <xf numFmtId="0" fontId="37" fillId="0" borderId="1" xfId="0" applyFont="1" applyBorder="1"/>
    <xf numFmtId="0" fontId="13" fillId="13" borderId="18" xfId="0" applyFont="1" applyFill="1" applyBorder="1" applyAlignment="1">
      <alignment vertical="center"/>
    </xf>
    <xf numFmtId="0" fontId="13" fillId="9" borderId="18" xfId="0" applyFont="1" applyFill="1" applyBorder="1" applyAlignment="1">
      <alignment vertical="center"/>
    </xf>
    <xf numFmtId="0" fontId="23" fillId="0" borderId="1" xfId="0" applyFont="1" applyBorder="1"/>
    <xf numFmtId="0" fontId="13" fillId="9" borderId="18" xfId="0" applyFont="1" applyFill="1" applyBorder="1" applyAlignment="1">
      <alignment vertical="center" wrapText="1"/>
    </xf>
    <xf numFmtId="0" fontId="24" fillId="13" borderId="18" xfId="0" applyFont="1" applyFill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0" fontId="37" fillId="14" borderId="0" xfId="0" applyFont="1" applyFill="1"/>
    <xf numFmtId="0" fontId="41" fillId="14" borderId="0" xfId="0" applyFont="1" applyFill="1"/>
    <xf numFmtId="0" fontId="13" fillId="13" borderId="1" xfId="0" applyFont="1" applyFill="1" applyBorder="1" applyAlignment="1">
      <alignment vertical="center"/>
    </xf>
    <xf numFmtId="0" fontId="13" fillId="9" borderId="1" xfId="0" applyFont="1" applyFill="1" applyBorder="1" applyAlignment="1">
      <alignment vertical="center" wrapText="1"/>
    </xf>
    <xf numFmtId="0" fontId="4" fillId="2" borderId="16" xfId="2" applyFont="1" applyFill="1" applyBorder="1" applyAlignment="1">
      <alignment vertical="center"/>
    </xf>
    <xf numFmtId="0" fontId="12" fillId="2" borderId="9" xfId="2" applyFont="1" applyFill="1" applyBorder="1" applyAlignment="1">
      <alignment vertical="center" wrapText="1"/>
    </xf>
    <xf numFmtId="0" fontId="42" fillId="2" borderId="0" xfId="2" applyFont="1" applyFill="1" applyAlignment="1">
      <alignment horizontal="center" vertical="center" wrapText="1"/>
    </xf>
    <xf numFmtId="0" fontId="43" fillId="3" borderId="0" xfId="2" applyFont="1" applyFill="1" applyAlignment="1">
      <alignment vertical="center"/>
    </xf>
    <xf numFmtId="0" fontId="12" fillId="2" borderId="11" xfId="2" applyFont="1" applyFill="1" applyBorder="1" applyAlignment="1">
      <alignment vertical="center" wrapText="1"/>
    </xf>
    <xf numFmtId="0" fontId="16" fillId="2" borderId="0" xfId="2" applyFont="1" applyFill="1" applyAlignment="1">
      <alignment vertical="center" wrapText="1"/>
    </xf>
    <xf numFmtId="0" fontId="44" fillId="2" borderId="0" xfId="2" applyFont="1" applyFill="1" applyAlignment="1">
      <alignment horizontal="center" vertical="center" wrapText="1"/>
    </xf>
    <xf numFmtId="3" fontId="45" fillId="2" borderId="0" xfId="2" applyNumberFormat="1" applyFont="1" applyFill="1" applyAlignment="1">
      <alignment horizontal="center" vertical="center"/>
    </xf>
    <xf numFmtId="3" fontId="42" fillId="2" borderId="0" xfId="2" applyNumberFormat="1" applyFont="1" applyFill="1" applyAlignment="1">
      <alignment horizontal="center" vertical="center"/>
    </xf>
    <xf numFmtId="0" fontId="4" fillId="2" borderId="23" xfId="2" applyFont="1" applyFill="1" applyBorder="1" applyAlignment="1">
      <alignment vertical="center"/>
    </xf>
    <xf numFmtId="0" fontId="4" fillId="2" borderId="24" xfId="2" applyFont="1" applyFill="1" applyBorder="1" applyAlignment="1">
      <alignment vertical="center"/>
    </xf>
    <xf numFmtId="0" fontId="12" fillId="2" borderId="10" xfId="2" applyFont="1" applyFill="1" applyBorder="1" applyAlignment="1">
      <alignment vertical="center" wrapText="1"/>
    </xf>
    <xf numFmtId="165" fontId="12" fillId="2" borderId="23" xfId="1" applyNumberFormat="1" applyFont="1" applyFill="1" applyBorder="1" applyAlignment="1">
      <alignment vertical="top"/>
    </xf>
    <xf numFmtId="0" fontId="42" fillId="2" borderId="0" xfId="2" applyFont="1" applyFill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6" fillId="0" borderId="0" xfId="0" applyFont="1"/>
    <xf numFmtId="0" fontId="45" fillId="0" borderId="5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166" fontId="46" fillId="0" borderId="0" xfId="1" applyNumberFormat="1" applyFont="1"/>
    <xf numFmtId="0" fontId="4" fillId="0" borderId="14" xfId="0" applyFont="1" applyBorder="1" applyAlignment="1">
      <alignment horizontal="left" vertical="center"/>
    </xf>
    <xf numFmtId="0" fontId="47" fillId="15" borderId="0" xfId="2" applyFont="1" applyFill="1" applyAlignment="1">
      <alignment horizontal="left" vertical="center"/>
    </xf>
    <xf numFmtId="0" fontId="48" fillId="15" borderId="0" xfId="2" applyFont="1" applyFill="1" applyAlignment="1">
      <alignment horizontal="left" vertical="center"/>
    </xf>
    <xf numFmtId="0" fontId="49" fillId="9" borderId="22" xfId="0" applyFont="1" applyFill="1" applyBorder="1" applyAlignment="1">
      <alignment vertical="center"/>
    </xf>
    <xf numFmtId="0" fontId="44" fillId="16" borderId="13" xfId="0" applyFont="1" applyFill="1" applyBorder="1" applyAlignment="1">
      <alignment horizontal="center" vertical="center"/>
    </xf>
    <xf numFmtId="0" fontId="42" fillId="16" borderId="13" xfId="0" applyFont="1" applyFill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" fillId="0" borderId="18" xfId="0" applyFont="1" applyBorder="1"/>
    <xf numFmtId="0" fontId="38" fillId="17" borderId="27" xfId="2" applyFont="1" applyFill="1" applyBorder="1" applyAlignment="1">
      <alignment vertical="center"/>
    </xf>
    <xf numFmtId="0" fontId="38" fillId="17" borderId="0" xfId="2" applyFont="1" applyFill="1" applyAlignment="1">
      <alignment vertical="center"/>
    </xf>
    <xf numFmtId="165" fontId="4" fillId="7" borderId="1" xfId="0" applyNumberFormat="1" applyFont="1" applyFill="1" applyBorder="1" applyAlignment="1">
      <alignment horizontal="left" vertical="center"/>
    </xf>
    <xf numFmtId="165" fontId="4" fillId="2" borderId="1" xfId="7" applyNumberFormat="1" applyFont="1" applyFill="1" applyBorder="1" applyAlignment="1">
      <alignment vertical="center"/>
    </xf>
    <xf numFmtId="0" fontId="44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50" fillId="15" borderId="28" xfId="2" applyFont="1" applyFill="1" applyBorder="1" applyAlignment="1">
      <alignment vertical="center"/>
    </xf>
    <xf numFmtId="0" fontId="4" fillId="0" borderId="1" xfId="2" applyFont="1" applyBorder="1" applyAlignment="1">
      <alignment horizontal="left" vertical="center"/>
    </xf>
    <xf numFmtId="43" fontId="4" fillId="2" borderId="1" xfId="7" applyFont="1" applyFill="1" applyBorder="1" applyAlignment="1">
      <alignment vertical="center"/>
    </xf>
    <xf numFmtId="0" fontId="52" fillId="0" borderId="9" xfId="5" applyFont="1" applyBorder="1" applyAlignment="1" applyProtection="1">
      <alignment vertical="center"/>
    </xf>
    <xf numFmtId="164" fontId="46" fillId="0" borderId="0" xfId="0" applyNumberFormat="1" applyFont="1" applyAlignment="1">
      <alignment horizontal="left" vertical="center"/>
    </xf>
    <xf numFmtId="164" fontId="46" fillId="0" borderId="0" xfId="1" applyFont="1" applyAlignment="1">
      <alignment horizontal="left" vertical="center"/>
    </xf>
    <xf numFmtId="0" fontId="52" fillId="0" borderId="10" xfId="5" applyFont="1" applyBorder="1" applyAlignment="1" applyProtection="1">
      <alignment vertical="center"/>
    </xf>
    <xf numFmtId="0" fontId="52" fillId="0" borderId="11" xfId="5" applyFont="1" applyBorder="1" applyAlignment="1" applyProtection="1">
      <alignment vertical="center"/>
    </xf>
    <xf numFmtId="0" fontId="4" fillId="18" borderId="1" xfId="2" applyFont="1" applyFill="1" applyBorder="1" applyAlignment="1">
      <alignment vertical="center"/>
    </xf>
    <xf numFmtId="0" fontId="42" fillId="0" borderId="11" xfId="0" applyFont="1" applyBorder="1" applyAlignment="1">
      <alignment vertical="center"/>
    </xf>
    <xf numFmtId="0" fontId="50" fillId="15" borderId="1" xfId="2" applyFont="1" applyFill="1" applyBorder="1" applyAlignment="1">
      <alignment vertical="center"/>
    </xf>
    <xf numFmtId="0" fontId="50" fillId="19" borderId="1" xfId="2" applyFont="1" applyFill="1" applyBorder="1" applyAlignment="1">
      <alignment vertical="center"/>
    </xf>
    <xf numFmtId="0" fontId="44" fillId="0" borderId="10" xfId="0" applyFont="1" applyBorder="1" applyAlignment="1">
      <alignment horizontal="center" vertical="center"/>
    </xf>
    <xf numFmtId="0" fontId="42" fillId="0" borderId="10" xfId="0" applyFont="1" applyBorder="1" applyAlignment="1">
      <alignment vertical="center"/>
    </xf>
    <xf numFmtId="0" fontId="50" fillId="19" borderId="1" xfId="2" applyFont="1" applyFill="1" applyBorder="1" applyAlignment="1">
      <alignment horizontal="left" vertical="center"/>
    </xf>
    <xf numFmtId="0" fontId="44" fillId="0" borderId="9" xfId="0" applyFont="1" applyBorder="1" applyAlignment="1">
      <alignment vertical="center"/>
    </xf>
    <xf numFmtId="0" fontId="42" fillId="0" borderId="9" xfId="0" applyFont="1" applyBorder="1" applyAlignment="1">
      <alignment vertical="center"/>
    </xf>
    <xf numFmtId="0" fontId="44" fillId="0" borderId="11" xfId="0" applyFont="1" applyBorder="1" applyAlignment="1">
      <alignment vertical="center"/>
    </xf>
    <xf numFmtId="0" fontId="4" fillId="19" borderId="1" xfId="2" applyFont="1" applyFill="1" applyBorder="1" applyAlignment="1">
      <alignment horizontal="left" vertical="center"/>
    </xf>
    <xf numFmtId="0" fontId="4" fillId="0" borderId="1" xfId="2" applyFont="1" applyBorder="1" applyAlignment="1">
      <alignment vertical="center"/>
    </xf>
    <xf numFmtId="0" fontId="44" fillId="0" borderId="11" xfId="0" applyFont="1" applyBorder="1" applyAlignment="1">
      <alignment horizontal="center" vertical="center"/>
    </xf>
    <xf numFmtId="0" fontId="53" fillId="0" borderId="0" xfId="2" applyFont="1" applyAlignment="1">
      <alignment horizontal="left" vertical="top"/>
    </xf>
    <xf numFmtId="49" fontId="50" fillId="19" borderId="1" xfId="2" applyNumberFormat="1" applyFont="1" applyFill="1" applyBorder="1" applyAlignment="1">
      <alignment horizontal="left" vertical="center"/>
    </xf>
    <xf numFmtId="0" fontId="44" fillId="6" borderId="1" xfId="0" applyFont="1" applyFill="1" applyBorder="1" applyAlignment="1">
      <alignment horizontal="center" vertical="center"/>
    </xf>
    <xf numFmtId="0" fontId="42" fillId="6" borderId="1" xfId="0" applyFont="1" applyFill="1" applyBorder="1" applyAlignment="1">
      <alignment horizontal="center" vertical="center"/>
    </xf>
    <xf numFmtId="0" fontId="42" fillId="0" borderId="12" xfId="0" applyFont="1" applyBorder="1" applyAlignment="1">
      <alignment vertical="center"/>
    </xf>
    <xf numFmtId="0" fontId="42" fillId="0" borderId="13" xfId="0" applyFont="1" applyBorder="1" applyAlignment="1">
      <alignment vertical="center"/>
    </xf>
    <xf numFmtId="165" fontId="44" fillId="0" borderId="0" xfId="1" applyNumberFormat="1" applyFont="1" applyAlignment="1">
      <alignment horizontal="center" vertical="center"/>
    </xf>
    <xf numFmtId="165" fontId="42" fillId="0" borderId="0" xfId="1" applyNumberFormat="1" applyFont="1" applyAlignment="1">
      <alignment horizontal="center" vertical="center"/>
    </xf>
    <xf numFmtId="165" fontId="42" fillId="0" borderId="13" xfId="1" applyNumberFormat="1" applyFont="1" applyBorder="1" applyAlignment="1">
      <alignment vertical="center"/>
    </xf>
    <xf numFmtId="0" fontId="16" fillId="0" borderId="1" xfId="2" applyFont="1" applyBorder="1" applyAlignment="1">
      <alignment vertical="center"/>
    </xf>
    <xf numFmtId="0" fontId="4" fillId="0" borderId="29" xfId="2" applyFont="1" applyBorder="1" applyAlignment="1">
      <alignment horizontal="left" vertical="center"/>
    </xf>
    <xf numFmtId="0" fontId="50" fillId="19" borderId="30" xfId="2" applyFont="1" applyFill="1" applyBorder="1" applyAlignment="1">
      <alignment horizontal="left" vertical="center"/>
    </xf>
    <xf numFmtId="0" fontId="4" fillId="0" borderId="30" xfId="2" applyFont="1" applyBorder="1" applyAlignment="1">
      <alignment horizontal="left" vertical="center"/>
    </xf>
    <xf numFmtId="165" fontId="44" fillId="0" borderId="13" xfId="1" applyNumberFormat="1" applyFont="1" applyBorder="1" applyAlignment="1">
      <alignment horizontal="center" vertical="center"/>
    </xf>
    <xf numFmtId="0" fontId="4" fillId="0" borderId="31" xfId="2" applyFont="1" applyBorder="1" applyAlignment="1">
      <alignment horizontal="left" vertical="center"/>
    </xf>
    <xf numFmtId="0" fontId="50" fillId="19" borderId="1" xfId="0" applyFont="1" applyFill="1" applyBorder="1"/>
    <xf numFmtId="164" fontId="44" fillId="0" borderId="0" xfId="1" applyFont="1" applyAlignment="1">
      <alignment horizontal="center" vertical="center"/>
    </xf>
    <xf numFmtId="164" fontId="42" fillId="0" borderId="0" xfId="1" applyFont="1" applyAlignment="1">
      <alignment horizontal="center" vertical="center"/>
    </xf>
    <xf numFmtId="165" fontId="44" fillId="0" borderId="0" xfId="1" applyNumberFormat="1" applyFont="1" applyBorder="1" applyAlignment="1">
      <alignment horizontal="center" vertical="center"/>
    </xf>
    <xf numFmtId="165" fontId="42" fillId="0" borderId="0" xfId="1" applyNumberFormat="1" applyFont="1" applyBorder="1" applyAlignment="1">
      <alignment vertical="center"/>
    </xf>
    <xf numFmtId="165" fontId="52" fillId="0" borderId="13" xfId="5" applyNumberFormat="1" applyFont="1" applyBorder="1" applyAlignment="1" applyProtection="1">
      <alignment vertical="center"/>
    </xf>
    <xf numFmtId="165" fontId="46" fillId="0" borderId="0" xfId="1" applyNumberFormat="1" applyFont="1" applyAlignment="1"/>
    <xf numFmtId="0" fontId="54" fillId="20" borderId="1" xfId="0" applyFont="1" applyFill="1" applyBorder="1" applyAlignment="1">
      <alignment horizontal="center" vertical="center"/>
    </xf>
    <xf numFmtId="0" fontId="54" fillId="20" borderId="1" xfId="0" applyFont="1" applyFill="1" applyBorder="1" applyAlignment="1">
      <alignment horizontal="center" vertical="center" wrapText="1"/>
    </xf>
    <xf numFmtId="0" fontId="54" fillId="21" borderId="1" xfId="0" applyFont="1" applyFill="1" applyBorder="1" applyAlignment="1">
      <alignment vertical="center"/>
    </xf>
    <xf numFmtId="164" fontId="55" fillId="21" borderId="1" xfId="1" applyFont="1" applyFill="1" applyBorder="1" applyAlignment="1">
      <alignment horizontal="center" vertical="center"/>
    </xf>
    <xf numFmtId="0" fontId="54" fillId="21" borderId="1" xfId="0" applyFont="1" applyFill="1" applyBorder="1" applyAlignment="1">
      <alignment horizontal="center"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3" fontId="57" fillId="0" borderId="0" xfId="0" applyNumberFormat="1" applyFont="1" applyAlignment="1">
      <alignment vertical="center"/>
    </xf>
    <xf numFmtId="0" fontId="56" fillId="0" borderId="0" xfId="0" quotePrefix="1" applyFont="1" applyAlignment="1">
      <alignment vertical="center"/>
    </xf>
    <xf numFmtId="164" fontId="58" fillId="22" borderId="0" xfId="1" applyFont="1" applyFill="1" applyAlignment="1">
      <alignment horizontal="left" vertical="center"/>
    </xf>
    <xf numFmtId="0" fontId="57" fillId="0" borderId="0" xfId="0" applyFont="1" applyAlignment="1">
      <alignment vertical="center" wrapText="1"/>
    </xf>
    <xf numFmtId="0" fontId="58" fillId="0" borderId="0" xfId="0" applyFont="1" applyAlignment="1">
      <alignment vertical="center"/>
    </xf>
    <xf numFmtId="0" fontId="14" fillId="0" borderId="0" xfId="5" applyAlignment="1" applyProtection="1">
      <alignment vertical="center"/>
    </xf>
    <xf numFmtId="0" fontId="57" fillId="0" borderId="0" xfId="0" applyFont="1" applyAlignment="1">
      <alignment horizontal="center" vertical="center"/>
    </xf>
    <xf numFmtId="0" fontId="59" fillId="0" borderId="0" xfId="0" applyFont="1" applyAlignment="1">
      <alignment vertical="center"/>
    </xf>
    <xf numFmtId="0" fontId="0" fillId="11" borderId="0" xfId="0" applyFill="1"/>
    <xf numFmtId="164" fontId="28" fillId="0" borderId="0" xfId="1" applyFont="1"/>
    <xf numFmtId="0" fontId="60" fillId="0" borderId="0" xfId="0" applyFont="1" applyAlignment="1">
      <alignment vertical="center"/>
    </xf>
    <xf numFmtId="0" fontId="7" fillId="2" borderId="0" xfId="2" applyFont="1" applyFill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3" fontId="9" fillId="2" borderId="0" xfId="2" applyNumberFormat="1" applyFont="1" applyFill="1" applyAlignment="1">
      <alignment horizontal="center" vertical="center"/>
    </xf>
    <xf numFmtId="0" fontId="13" fillId="5" borderId="1" xfId="2" applyFont="1" applyFill="1" applyBorder="1" applyAlignment="1">
      <alignment horizontal="center" vertical="center"/>
    </xf>
    <xf numFmtId="3" fontId="13" fillId="5" borderId="1" xfId="2" applyNumberFormat="1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 wrapText="1"/>
    </xf>
    <xf numFmtId="0" fontId="17" fillId="3" borderId="11" xfId="5" applyFont="1" applyFill="1" applyBorder="1" applyAlignment="1" applyProtection="1">
      <alignment horizontal="center" vertical="center" wrapText="1"/>
    </xf>
    <xf numFmtId="0" fontId="24" fillId="5" borderId="18" xfId="2" applyFont="1" applyFill="1" applyBorder="1" applyAlignment="1">
      <alignment horizontal="center" vertical="center"/>
    </xf>
    <xf numFmtId="0" fontId="24" fillId="5" borderId="12" xfId="2" applyFont="1" applyFill="1" applyBorder="1" applyAlignment="1">
      <alignment horizontal="center" vertical="center"/>
    </xf>
    <xf numFmtId="0" fontId="24" fillId="5" borderId="1" xfId="2" applyFont="1" applyFill="1" applyBorder="1" applyAlignment="1">
      <alignment horizontal="center" vertical="center"/>
    </xf>
    <xf numFmtId="0" fontId="24" fillId="5" borderId="9" xfId="2" applyFont="1" applyFill="1" applyBorder="1" applyAlignment="1">
      <alignment horizontal="center" vertical="center"/>
    </xf>
    <xf numFmtId="0" fontId="24" fillId="5" borderId="19" xfId="2" applyFont="1" applyFill="1" applyBorder="1" applyAlignment="1">
      <alignment horizontal="center" vertical="center"/>
    </xf>
    <xf numFmtId="0" fontId="24" fillId="5" borderId="15" xfId="2" applyFont="1" applyFill="1" applyBorder="1" applyAlignment="1">
      <alignment horizontal="center" vertical="center"/>
    </xf>
    <xf numFmtId="0" fontId="26" fillId="5" borderId="1" xfId="2" applyFont="1" applyFill="1" applyBorder="1" applyAlignment="1">
      <alignment horizontal="center" vertical="center"/>
    </xf>
    <xf numFmtId="0" fontId="26" fillId="5" borderId="9" xfId="2" applyFont="1" applyFill="1" applyBorder="1" applyAlignment="1">
      <alignment horizontal="center" vertical="center"/>
    </xf>
    <xf numFmtId="3" fontId="24" fillId="5" borderId="1" xfId="2" applyNumberFormat="1" applyFont="1" applyFill="1" applyBorder="1" applyAlignment="1">
      <alignment horizontal="center" vertical="center"/>
    </xf>
    <xf numFmtId="0" fontId="26" fillId="3" borderId="11" xfId="2" applyFont="1" applyFill="1" applyBorder="1" applyAlignment="1">
      <alignment horizontal="center" vertical="center" wrapText="1"/>
    </xf>
    <xf numFmtId="0" fontId="19" fillId="3" borderId="16" xfId="2" applyFont="1" applyFill="1" applyBorder="1" applyAlignment="1">
      <alignment horizontal="center" vertical="center"/>
    </xf>
    <xf numFmtId="0" fontId="36" fillId="5" borderId="1" xfId="2" applyFont="1" applyFill="1" applyBorder="1" applyAlignment="1">
      <alignment horizontal="center" vertical="center"/>
    </xf>
    <xf numFmtId="0" fontId="36" fillId="5" borderId="9" xfId="2" applyFont="1" applyFill="1" applyBorder="1" applyAlignment="1">
      <alignment horizontal="center" vertical="center"/>
    </xf>
    <xf numFmtId="0" fontId="37" fillId="0" borderId="18" xfId="0" applyFont="1" applyBorder="1" applyAlignment="1">
      <alignment horizontal="center"/>
    </xf>
    <xf numFmtId="0" fontId="37" fillId="0" borderId="22" xfId="0" applyFont="1" applyBorder="1" applyAlignment="1">
      <alignment horizontal="center"/>
    </xf>
    <xf numFmtId="0" fontId="37" fillId="0" borderId="19" xfId="0" applyFont="1" applyBorder="1" applyAlignment="1">
      <alignment horizontal="center"/>
    </xf>
    <xf numFmtId="0" fontId="36" fillId="5" borderId="11" xfId="2" applyFont="1" applyFill="1" applyBorder="1" applyAlignment="1">
      <alignment horizontal="center" vertical="center"/>
    </xf>
    <xf numFmtId="3" fontId="36" fillId="5" borderId="1" xfId="2" applyNumberFormat="1" applyFont="1" applyFill="1" applyBorder="1" applyAlignment="1">
      <alignment horizontal="center" vertical="center"/>
    </xf>
    <xf numFmtId="0" fontId="51" fillId="0" borderId="9" xfId="5" applyFont="1" applyBorder="1" applyAlignment="1" applyProtection="1">
      <alignment horizontal="center" vertical="center"/>
    </xf>
    <xf numFmtId="0" fontId="51" fillId="0" borderId="11" xfId="5" applyFont="1" applyBorder="1" applyAlignment="1" applyProtection="1">
      <alignment horizontal="center" vertical="center"/>
    </xf>
    <xf numFmtId="0" fontId="12" fillId="2" borderId="13" xfId="2" applyFont="1" applyFill="1" applyBorder="1" applyAlignment="1">
      <alignment horizontal="center" vertical="center" wrapText="1"/>
    </xf>
    <xf numFmtId="0" fontId="12" fillId="2" borderId="0" xfId="2" applyFont="1" applyFill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51" fillId="0" borderId="10" xfId="5" applyFont="1" applyBorder="1" applyAlignment="1" applyProtection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165" fontId="44" fillId="0" borderId="13" xfId="1" applyNumberFormat="1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165" fontId="44" fillId="0" borderId="11" xfId="1" applyNumberFormat="1" applyFont="1" applyBorder="1" applyAlignment="1">
      <alignment horizontal="center" vertical="center"/>
    </xf>
    <xf numFmtId="165" fontId="51" fillId="0" borderId="13" xfId="5" applyNumberFormat="1" applyFont="1" applyBorder="1" applyAlignment="1" applyProtection="1">
      <alignment horizontal="center" vertical="center"/>
    </xf>
  </cellXfs>
  <cellStyles count="8">
    <cellStyle name="Comma" xfId="1" builtinId="3"/>
    <cellStyle name="Comma 2" xfId="3" xr:uid="{00000000-0005-0000-0000-000001000000}"/>
    <cellStyle name="Comma 2 10" xfId="7" xr:uid="{00000000-0005-0000-0000-000002000000}"/>
    <cellStyle name="Comma 2 2" xfId="4" xr:uid="{00000000-0005-0000-0000-000003000000}"/>
    <cellStyle name="Hyperlink" xfId="5" builtinId="8"/>
    <cellStyle name="Normal" xfId="0" builtinId="0"/>
    <cellStyle name="Normal 2" xfId="2" xr:uid="{00000000-0005-0000-0000-000006000000}"/>
    <cellStyle name="Normal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jpeg"/><Relationship Id="rId1" Type="http://schemas.openxmlformats.org/officeDocument/2006/relationships/image" Target="../media/image14.png"/><Relationship Id="rId4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3" Type="http://schemas.openxmlformats.org/officeDocument/2006/relationships/image" Target="../media/image20.png"/><Relationship Id="rId7" Type="http://schemas.openxmlformats.org/officeDocument/2006/relationships/image" Target="../media/image24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6" Type="http://schemas.openxmlformats.org/officeDocument/2006/relationships/image" Target="../media/image23.jpeg"/><Relationship Id="rId5" Type="http://schemas.openxmlformats.org/officeDocument/2006/relationships/image" Target="../media/image22.jpeg"/><Relationship Id="rId10" Type="http://schemas.openxmlformats.org/officeDocument/2006/relationships/image" Target="../media/image27.png"/><Relationship Id="rId4" Type="http://schemas.openxmlformats.org/officeDocument/2006/relationships/image" Target="../media/image21.png"/><Relationship Id="rId9" Type="http://schemas.openxmlformats.org/officeDocument/2006/relationships/image" Target="../media/image2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Relationship Id="rId6" Type="http://schemas.openxmlformats.org/officeDocument/2006/relationships/image" Target="../media/image33.jpeg"/><Relationship Id="rId5" Type="http://schemas.openxmlformats.org/officeDocument/2006/relationships/image" Target="../media/image32.png"/><Relationship Id="rId4" Type="http://schemas.openxmlformats.org/officeDocument/2006/relationships/image" Target="../media/image3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0</xdr:col>
      <xdr:colOff>1188720</xdr:colOff>
      <xdr:row>2</xdr:row>
      <xdr:rowOff>45720</xdr:rowOff>
    </xdr:to>
    <xdr:pic>
      <xdr:nvPicPr>
        <xdr:cNvPr id="2" name="Picture 3" descr="jabra_log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15062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16</xdr:row>
      <xdr:rowOff>28575</xdr:rowOff>
    </xdr:from>
    <xdr:to>
      <xdr:col>0</xdr:col>
      <xdr:colOff>1047750</xdr:colOff>
      <xdr:row>23</xdr:row>
      <xdr:rowOff>113882</xdr:rowOff>
    </xdr:to>
    <xdr:pic>
      <xdr:nvPicPr>
        <xdr:cNvPr id="3" name="Picture 2" descr="20_duo_front_01_420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21667" r="23333"/>
        <a:stretch>
          <a:fillRect/>
        </a:stretch>
      </xdr:blipFill>
      <xdr:spPr>
        <a:xfrm>
          <a:off x="171450" y="3032125"/>
          <a:ext cx="876300" cy="1101307"/>
        </a:xfrm>
        <a:prstGeom prst="rect">
          <a:avLst/>
        </a:prstGeom>
      </xdr:spPr>
    </xdr:pic>
    <xdr:clientData/>
  </xdr:twoCellAnchor>
  <xdr:twoCellAnchor editAs="oneCell">
    <xdr:from>
      <xdr:col>0</xdr:col>
      <xdr:colOff>590351</xdr:colOff>
      <xdr:row>81</xdr:row>
      <xdr:rowOff>133350</xdr:rowOff>
    </xdr:from>
    <xdr:to>
      <xdr:col>0</xdr:col>
      <xdr:colOff>1571624</xdr:colOff>
      <xdr:row>89</xdr:row>
      <xdr:rowOff>66674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351" y="13455650"/>
          <a:ext cx="981273" cy="106997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180976</xdr:colOff>
      <xdr:row>46</xdr:row>
      <xdr:rowOff>715</xdr:rowOff>
    </xdr:from>
    <xdr:to>
      <xdr:col>0</xdr:col>
      <xdr:colOff>866186</xdr:colOff>
      <xdr:row>52</xdr:row>
      <xdr:rowOff>76200</xdr:rowOff>
    </xdr:to>
    <xdr:pic>
      <xdr:nvPicPr>
        <xdr:cNvPr id="5" name="Picture 1" descr="Image result for biz150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t="2837" b="3655"/>
        <a:stretch>
          <a:fillRect/>
        </a:stretch>
      </xdr:blipFill>
      <xdr:spPr bwMode="auto">
        <a:xfrm>
          <a:off x="180976" y="7709615"/>
          <a:ext cx="685210" cy="102798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219075</xdr:colOff>
      <xdr:row>55</xdr:row>
      <xdr:rowOff>38101</xdr:rowOff>
    </xdr:from>
    <xdr:to>
      <xdr:col>0</xdr:col>
      <xdr:colOff>1019175</xdr:colOff>
      <xdr:row>61</xdr:row>
      <xdr:rowOff>155915</xdr:rowOff>
    </xdr:to>
    <xdr:pic>
      <xdr:nvPicPr>
        <xdr:cNvPr id="6" name="Picture 2" descr="Image result for biz150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t="4380" b="3406"/>
        <a:stretch>
          <a:fillRect/>
        </a:stretch>
      </xdr:blipFill>
      <xdr:spPr bwMode="auto">
        <a:xfrm>
          <a:off x="219075" y="9175751"/>
          <a:ext cx="800100" cy="108936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63</xdr:row>
      <xdr:rowOff>47625</xdr:rowOff>
    </xdr:from>
    <xdr:to>
      <xdr:col>0</xdr:col>
      <xdr:colOff>1092419</xdr:colOff>
      <xdr:row>70</xdr:row>
      <xdr:rowOff>0</xdr:rowOff>
    </xdr:to>
    <xdr:pic>
      <xdr:nvPicPr>
        <xdr:cNvPr id="7" name="Picture 3" descr="Image result for biz150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4942" r="12644"/>
        <a:stretch>
          <a:fillRect/>
        </a:stretch>
      </xdr:blipFill>
      <xdr:spPr bwMode="auto">
        <a:xfrm>
          <a:off x="209550" y="10474325"/>
          <a:ext cx="882869" cy="1082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198121</xdr:colOff>
      <xdr:row>71</xdr:row>
      <xdr:rowOff>99062</xdr:rowOff>
    </xdr:from>
    <xdr:to>
      <xdr:col>0</xdr:col>
      <xdr:colOff>952500</xdr:colOff>
      <xdr:row>78</xdr:row>
      <xdr:rowOff>84119</xdr:rowOff>
    </xdr:to>
    <xdr:pic>
      <xdr:nvPicPr>
        <xdr:cNvPr id="8" name="Picture 4" descr="Image result for biz150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17361" r="13889"/>
        <a:stretch>
          <a:fillRect/>
        </a:stretch>
      </xdr:blipFill>
      <xdr:spPr bwMode="auto">
        <a:xfrm>
          <a:off x="198121" y="11814812"/>
          <a:ext cx="754379" cy="11153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</xdr:colOff>
      <xdr:row>26</xdr:row>
      <xdr:rowOff>9525</xdr:rowOff>
    </xdr:from>
    <xdr:to>
      <xdr:col>0</xdr:col>
      <xdr:colOff>930551</xdr:colOff>
      <xdr:row>34</xdr:row>
      <xdr:rowOff>15240</xdr:rowOff>
    </xdr:to>
    <xdr:pic>
      <xdr:nvPicPr>
        <xdr:cNvPr id="9" name="Picture 1" descr="Image result for 5399-823-30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16994" r="20261"/>
        <a:stretch>
          <a:fillRect/>
        </a:stretch>
      </xdr:blipFill>
      <xdr:spPr bwMode="auto">
        <a:xfrm>
          <a:off x="133350" y="4505325"/>
          <a:ext cx="797201" cy="12947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232410</xdr:colOff>
      <xdr:row>36</xdr:row>
      <xdr:rowOff>85725</xdr:rowOff>
    </xdr:from>
    <xdr:to>
      <xdr:col>0</xdr:col>
      <xdr:colOff>984761</xdr:colOff>
      <xdr:row>44</xdr:row>
      <xdr:rowOff>15239</xdr:rowOff>
    </xdr:to>
    <xdr:pic>
      <xdr:nvPicPr>
        <xdr:cNvPr id="10" name="Picture 1" descr="Image result for 5399-823-30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16994" r="20261"/>
        <a:stretch>
          <a:fillRect/>
        </a:stretch>
      </xdr:blipFill>
      <xdr:spPr bwMode="auto">
        <a:xfrm>
          <a:off x="232410" y="6188075"/>
          <a:ext cx="752351" cy="121856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600075</xdr:colOff>
      <xdr:row>92</xdr:row>
      <xdr:rowOff>95250</xdr:rowOff>
    </xdr:from>
    <xdr:to>
      <xdr:col>0</xdr:col>
      <xdr:colOff>1702110</xdr:colOff>
      <xdr:row>101</xdr:row>
      <xdr:rowOff>47624</xdr:rowOff>
    </xdr:to>
    <xdr:pic>
      <xdr:nvPicPr>
        <xdr:cNvPr id="11" name="Picture 4" descr="Related image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 l="13008"/>
        <a:stretch>
          <a:fillRect/>
        </a:stretch>
      </xdr:blipFill>
      <xdr:spPr bwMode="auto">
        <a:xfrm>
          <a:off x="600075" y="14992350"/>
          <a:ext cx="1102035" cy="12477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468603</xdr:colOff>
      <xdr:row>104</xdr:row>
      <xdr:rowOff>72572</xdr:rowOff>
    </xdr:from>
    <xdr:to>
      <xdr:col>0</xdr:col>
      <xdr:colOff>1315358</xdr:colOff>
      <xdr:row>104</xdr:row>
      <xdr:rowOff>910450</xdr:rowOff>
    </xdr:to>
    <xdr:pic>
      <xdr:nvPicPr>
        <xdr:cNvPr id="12" name="Picture 11" descr="Jabra Speak2 55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03" y="16703222"/>
          <a:ext cx="846755" cy="837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979714</xdr:colOff>
      <xdr:row>6</xdr:row>
      <xdr:rowOff>90714</xdr:rowOff>
    </xdr:from>
    <xdr:to>
      <xdr:col>8</xdr:col>
      <xdr:colOff>580572</xdr:colOff>
      <xdr:row>13</xdr:row>
      <xdr:rowOff>145142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1762014" y="1602014"/>
          <a:ext cx="3734708" cy="10704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>
              <a:solidFill>
                <a:srgbClr val="FF0000"/>
              </a:solidFill>
            </a:rPr>
            <a:t>NEW!!!</a:t>
          </a:r>
        </a:p>
        <a:p>
          <a:r>
            <a:rPr lang="th-TH" sz="2400" baseline="0">
              <a:solidFill>
                <a:srgbClr val="FF0000"/>
              </a:solidFill>
            </a:rPr>
            <a:t>ราคาถูกที่สุดเท่าที่เคยมีมา</a:t>
          </a:r>
          <a:endParaRPr lang="en-US" sz="24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5</xdr:row>
      <xdr:rowOff>155188</xdr:rowOff>
    </xdr:from>
    <xdr:to>
      <xdr:col>0</xdr:col>
      <xdr:colOff>1426028</xdr:colOff>
      <xdr:row>15</xdr:row>
      <xdr:rowOff>115207</xdr:rowOff>
    </xdr:to>
    <xdr:pic>
      <xdr:nvPicPr>
        <xdr:cNvPr id="14" name="Picture 13" descr="Buy now | Jabra Evolve 10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7738"/>
          <a:ext cx="1426028" cy="1452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1569358</xdr:colOff>
      <xdr:row>6</xdr:row>
      <xdr:rowOff>36286</xdr:rowOff>
    </xdr:from>
    <xdr:to>
      <xdr:col>1</xdr:col>
      <xdr:colOff>261083</xdr:colOff>
      <xdr:row>14</xdr:row>
      <xdr:rowOff>138150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69358" y="1547586"/>
          <a:ext cx="958675" cy="1276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1150938</xdr:colOff>
      <xdr:row>31</xdr:row>
      <xdr:rowOff>7937</xdr:rowOff>
    </xdr:from>
    <xdr:to>
      <xdr:col>5</xdr:col>
      <xdr:colOff>595313</xdr:colOff>
      <xdr:row>48</xdr:row>
      <xdr:rowOff>134305</xdr:rowOff>
    </xdr:to>
    <xdr:pic>
      <xdr:nvPicPr>
        <xdr:cNvPr id="2" name="Picture 1" descr="Jabra launches the Speak2 75, Speak2 55 and the Speak2 40 next gen  speakerphones - techbuzzireland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38" y="5862637"/>
          <a:ext cx="7051675" cy="3256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358446</xdr:colOff>
      <xdr:row>8</xdr:row>
      <xdr:rowOff>95250</xdr:rowOff>
    </xdr:from>
    <xdr:to>
      <xdr:col>0</xdr:col>
      <xdr:colOff>1137080</xdr:colOff>
      <xdr:row>12</xdr:row>
      <xdr:rowOff>134938</xdr:rowOff>
    </xdr:to>
    <xdr:pic>
      <xdr:nvPicPr>
        <xdr:cNvPr id="3" name="Picture 2" descr="Jabra Speak2 40 MS Speakerphone (2740-109) - IP Phone Warehous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46" y="1714500"/>
          <a:ext cx="778634" cy="77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212023</xdr:colOff>
      <xdr:row>14</xdr:row>
      <xdr:rowOff>127000</xdr:rowOff>
    </xdr:from>
    <xdr:to>
      <xdr:col>1</xdr:col>
      <xdr:colOff>0</xdr:colOff>
      <xdr:row>20</xdr:row>
      <xdr:rowOff>15676</xdr:rowOff>
    </xdr:to>
    <xdr:pic>
      <xdr:nvPicPr>
        <xdr:cNvPr id="4" name="Picture 3" descr="Jabra Speak2 5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023" y="2851150"/>
          <a:ext cx="994477" cy="993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47624</xdr:rowOff>
    </xdr:from>
    <xdr:to>
      <xdr:col>1</xdr:col>
      <xdr:colOff>30430</xdr:colOff>
      <xdr:row>31</xdr:row>
      <xdr:rowOff>176212</xdr:rowOff>
    </xdr:to>
    <xdr:pic>
      <xdr:nvPicPr>
        <xdr:cNvPr id="5" name="Picture 4" descr="Jabra Speak2 75 Speakerphone, Jabra Speak2 75, Jabra Speak2 75 Link 380a UC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7424"/>
          <a:ext cx="1236930" cy="1233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298188</xdr:colOff>
      <xdr:row>15</xdr:row>
      <xdr:rowOff>104775</xdr:rowOff>
    </xdr:from>
    <xdr:to>
      <xdr:col>0</xdr:col>
      <xdr:colOff>1009894</xdr:colOff>
      <xdr:row>23</xdr:row>
      <xdr:rowOff>116205</xdr:rowOff>
    </xdr:to>
    <xdr:pic>
      <xdr:nvPicPr>
        <xdr:cNvPr id="2" name="Picture 1" descr="JABRA_24089-989-899_0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8188" y="2930525"/>
          <a:ext cx="711706" cy="122428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43</xdr:row>
      <xdr:rowOff>19049</xdr:rowOff>
    </xdr:from>
    <xdr:to>
      <xdr:col>0</xdr:col>
      <xdr:colOff>1009651</xdr:colOff>
      <xdr:row>49</xdr:row>
      <xdr:rowOff>123825</xdr:rowOff>
    </xdr:to>
    <xdr:pic>
      <xdr:nvPicPr>
        <xdr:cNvPr id="3" name="Picture 2" descr="Jabra Evolve 2 65 Wireless Headset Link 380 USB-C MS Stereo - Black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7289799"/>
          <a:ext cx="981076" cy="10191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</xdr:colOff>
      <xdr:row>29</xdr:row>
      <xdr:rowOff>76200</xdr:rowOff>
    </xdr:from>
    <xdr:to>
      <xdr:col>0</xdr:col>
      <xdr:colOff>1011496</xdr:colOff>
      <xdr:row>36</xdr:row>
      <xdr:rowOff>59055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5" y="5048250"/>
          <a:ext cx="944821" cy="10941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</xdr:colOff>
      <xdr:row>57</xdr:row>
      <xdr:rowOff>123825</xdr:rowOff>
    </xdr:from>
    <xdr:to>
      <xdr:col>0</xdr:col>
      <xdr:colOff>1009651</xdr:colOff>
      <xdr:row>64</xdr:row>
      <xdr:rowOff>85726</xdr:rowOff>
    </xdr:to>
    <xdr:pic>
      <xdr:nvPicPr>
        <xdr:cNvPr id="5" name="Picture 2" descr="Jabra Evolve 2 65 Wireless Headset Link 380 USB-C MS Stereo - Black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7150" y="9540875"/>
          <a:ext cx="952501" cy="101600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4</xdr:row>
      <xdr:rowOff>152400</xdr:rowOff>
    </xdr:from>
    <xdr:to>
      <xdr:col>0</xdr:col>
      <xdr:colOff>1219200</xdr:colOff>
      <xdr:row>10</xdr:row>
      <xdr:rowOff>142875</xdr:rowOff>
    </xdr:to>
    <xdr:pic>
      <xdr:nvPicPr>
        <xdr:cNvPr id="6" name="Picture 1" descr="หูฟัง Headsets CC&amp;amp;O USB-C UC stereo Evolve2 30 - สีด | OfficeMate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5725" y="914400"/>
          <a:ext cx="1133475" cy="1133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84666</xdr:colOff>
      <xdr:row>71</xdr:row>
      <xdr:rowOff>24284</xdr:rowOff>
    </xdr:from>
    <xdr:to>
      <xdr:col>0</xdr:col>
      <xdr:colOff>1316567</xdr:colOff>
      <xdr:row>76</xdr:row>
      <xdr:rowOff>154517</xdr:rowOff>
    </xdr:to>
    <xdr:pic>
      <xdr:nvPicPr>
        <xdr:cNvPr id="7" name="Picture 6" descr="Jabra Evolve2 65 Flex USB-A MS Stereo Headset (26699-999-999-01)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11587634"/>
          <a:ext cx="1231901" cy="923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465665</xdr:colOff>
      <xdr:row>83</xdr:row>
      <xdr:rowOff>74083</xdr:rowOff>
    </xdr:from>
    <xdr:to>
      <xdr:col>10</xdr:col>
      <xdr:colOff>122766</xdr:colOff>
      <xdr:row>90</xdr:row>
      <xdr:rowOff>84666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11635315" y="13542433"/>
          <a:ext cx="3975101" cy="1121833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645584</xdr:colOff>
      <xdr:row>82</xdr:row>
      <xdr:rowOff>148168</xdr:rowOff>
    </xdr:from>
    <xdr:to>
      <xdr:col>10</xdr:col>
      <xdr:colOff>86784</xdr:colOff>
      <xdr:row>90</xdr:row>
      <xdr:rowOff>65616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1815234" y="13457768"/>
          <a:ext cx="3759200" cy="11874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600" b="1">
              <a:solidFill>
                <a:srgbClr val="FF0000"/>
              </a:solidFill>
            </a:rPr>
            <a:t>Evolve 3</a:t>
          </a:r>
        </a:p>
        <a:p>
          <a:endParaRPr lang="en-US" sz="1050" b="1">
            <a:solidFill>
              <a:srgbClr val="FF0000"/>
            </a:solidFill>
          </a:endParaRPr>
        </a:p>
        <a:p>
          <a:pPr algn="ctr"/>
          <a:r>
            <a:rPr lang="en-US" sz="1050" b="1">
              <a:solidFill>
                <a:srgbClr val="FF0000"/>
              </a:solidFill>
            </a:rPr>
            <a:t>Vender</a:t>
          </a:r>
          <a:r>
            <a:rPr lang="en-US" sz="1050" b="1" baseline="0">
              <a:solidFill>
                <a:srgbClr val="FF0000"/>
              </a:solidFill>
            </a:rPr>
            <a:t> </a:t>
          </a:r>
          <a:r>
            <a:rPr lang="th-TH" sz="1050" b="1" baseline="0">
              <a:solidFill>
                <a:srgbClr val="FF0000"/>
              </a:solidFill>
            </a:rPr>
            <a:t>มีการ </a:t>
          </a:r>
          <a:r>
            <a:rPr lang="en-US" sz="1050" b="1" baseline="0">
              <a:solidFill>
                <a:srgbClr val="FF0000"/>
              </a:solidFill>
            </a:rPr>
            <a:t>Control SRP</a:t>
          </a:r>
        </a:p>
        <a:p>
          <a:pPr algn="ctr"/>
          <a:r>
            <a:rPr lang="th-TH" sz="1050" b="1" baseline="0">
              <a:solidFill>
                <a:srgbClr val="FF0000"/>
              </a:solidFill>
            </a:rPr>
            <a:t>ห้ามลงขายออนไลน์ต่ำกว่าราคาที่แจ้งใน </a:t>
          </a:r>
          <a:r>
            <a:rPr lang="en-US" sz="1050" b="1" baseline="0">
              <a:solidFill>
                <a:srgbClr val="FF0000"/>
              </a:solidFill>
            </a:rPr>
            <a:t>Priclist</a:t>
          </a:r>
          <a:endParaRPr lang="en-US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448733</xdr:colOff>
      <xdr:row>92</xdr:row>
      <xdr:rowOff>46566</xdr:rowOff>
    </xdr:from>
    <xdr:to>
      <xdr:col>10</xdr:col>
      <xdr:colOff>105834</xdr:colOff>
      <xdr:row>99</xdr:row>
      <xdr:rowOff>57149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11618383" y="14943666"/>
          <a:ext cx="3975101" cy="1121833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628652</xdr:colOff>
      <xdr:row>91</xdr:row>
      <xdr:rowOff>120651</xdr:rowOff>
    </xdr:from>
    <xdr:to>
      <xdr:col>10</xdr:col>
      <xdr:colOff>69852</xdr:colOff>
      <xdr:row>99</xdr:row>
      <xdr:rowOff>38099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1798302" y="14859001"/>
          <a:ext cx="3759200" cy="11874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600" b="1">
              <a:solidFill>
                <a:srgbClr val="FF0000"/>
              </a:solidFill>
            </a:rPr>
            <a:t>Evolve 3</a:t>
          </a:r>
        </a:p>
        <a:p>
          <a:endParaRPr lang="en-US" sz="1050" b="1">
            <a:solidFill>
              <a:srgbClr val="FF0000"/>
            </a:solidFill>
          </a:endParaRPr>
        </a:p>
        <a:p>
          <a:pPr algn="ctr"/>
          <a:r>
            <a:rPr lang="en-US" sz="1050" b="1">
              <a:solidFill>
                <a:srgbClr val="FF0000"/>
              </a:solidFill>
            </a:rPr>
            <a:t>Vender</a:t>
          </a:r>
          <a:r>
            <a:rPr lang="en-US" sz="1050" b="1" baseline="0">
              <a:solidFill>
                <a:srgbClr val="FF0000"/>
              </a:solidFill>
            </a:rPr>
            <a:t> </a:t>
          </a:r>
          <a:r>
            <a:rPr lang="th-TH" sz="1050" b="1" baseline="0">
              <a:solidFill>
                <a:srgbClr val="FF0000"/>
              </a:solidFill>
            </a:rPr>
            <a:t>มีการ </a:t>
          </a:r>
          <a:r>
            <a:rPr lang="en-US" sz="1050" b="1" baseline="0">
              <a:solidFill>
                <a:srgbClr val="FF0000"/>
              </a:solidFill>
            </a:rPr>
            <a:t>Control SRP</a:t>
          </a:r>
        </a:p>
        <a:p>
          <a:pPr algn="ctr"/>
          <a:r>
            <a:rPr lang="th-TH" sz="1050" b="1" baseline="0">
              <a:solidFill>
                <a:srgbClr val="FF0000"/>
              </a:solidFill>
            </a:rPr>
            <a:t>ห้ามลงขายออนไลน์ต่ำกว่าราคาที่แจ้งใน </a:t>
          </a:r>
          <a:r>
            <a:rPr lang="en-US" sz="1050" b="1" baseline="0">
              <a:solidFill>
                <a:srgbClr val="FF0000"/>
              </a:solidFill>
            </a:rPr>
            <a:t>Priclist</a:t>
          </a:r>
          <a:endParaRPr lang="en-US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378885</xdr:colOff>
      <xdr:row>100</xdr:row>
      <xdr:rowOff>135461</xdr:rowOff>
    </xdr:from>
    <xdr:to>
      <xdr:col>10</xdr:col>
      <xdr:colOff>35986</xdr:colOff>
      <xdr:row>107</xdr:row>
      <xdr:rowOff>146044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11548535" y="16302561"/>
          <a:ext cx="3975101" cy="1121833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558804</xdr:colOff>
      <xdr:row>100</xdr:row>
      <xdr:rowOff>50796</xdr:rowOff>
    </xdr:from>
    <xdr:to>
      <xdr:col>10</xdr:col>
      <xdr:colOff>4</xdr:colOff>
      <xdr:row>107</xdr:row>
      <xdr:rowOff>126994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1728454" y="16217896"/>
          <a:ext cx="3759200" cy="11874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600" b="1">
              <a:solidFill>
                <a:srgbClr val="FF0000"/>
              </a:solidFill>
            </a:rPr>
            <a:t>Evolve 3</a:t>
          </a:r>
        </a:p>
        <a:p>
          <a:endParaRPr lang="en-US" sz="1050" b="1">
            <a:solidFill>
              <a:srgbClr val="FF0000"/>
            </a:solidFill>
          </a:endParaRPr>
        </a:p>
        <a:p>
          <a:pPr algn="ctr"/>
          <a:r>
            <a:rPr lang="en-US" sz="1050" b="1">
              <a:solidFill>
                <a:srgbClr val="FF0000"/>
              </a:solidFill>
            </a:rPr>
            <a:t>Vender</a:t>
          </a:r>
          <a:r>
            <a:rPr lang="en-US" sz="1050" b="1" baseline="0">
              <a:solidFill>
                <a:srgbClr val="FF0000"/>
              </a:solidFill>
            </a:rPr>
            <a:t> </a:t>
          </a:r>
          <a:r>
            <a:rPr lang="th-TH" sz="1050" b="1" baseline="0">
              <a:solidFill>
                <a:srgbClr val="FF0000"/>
              </a:solidFill>
            </a:rPr>
            <a:t>มีการ </a:t>
          </a:r>
          <a:r>
            <a:rPr lang="en-US" sz="1050" b="1" baseline="0">
              <a:solidFill>
                <a:srgbClr val="FF0000"/>
              </a:solidFill>
            </a:rPr>
            <a:t>Control SRP</a:t>
          </a:r>
        </a:p>
        <a:p>
          <a:pPr algn="ctr"/>
          <a:r>
            <a:rPr lang="th-TH" sz="1050" b="1" baseline="0">
              <a:solidFill>
                <a:srgbClr val="FF0000"/>
              </a:solidFill>
            </a:rPr>
            <a:t>ห้ามลงขายออนไลน์ต่ำกว่าราคาที่แจ้งใน </a:t>
          </a:r>
          <a:r>
            <a:rPr lang="en-US" sz="1050" b="1" baseline="0">
              <a:solidFill>
                <a:srgbClr val="FF0000"/>
              </a:solidFill>
            </a:rPr>
            <a:t>Priclist</a:t>
          </a:r>
          <a:endParaRPr lang="en-US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531285</xdr:colOff>
      <xdr:row>109</xdr:row>
      <xdr:rowOff>23274</xdr:rowOff>
    </xdr:from>
    <xdr:to>
      <xdr:col>10</xdr:col>
      <xdr:colOff>188386</xdr:colOff>
      <xdr:row>116</xdr:row>
      <xdr:rowOff>33857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11700935" y="17619124"/>
          <a:ext cx="3975101" cy="1121833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711204</xdr:colOff>
      <xdr:row>108</xdr:row>
      <xdr:rowOff>97359</xdr:rowOff>
    </xdr:from>
    <xdr:to>
      <xdr:col>10</xdr:col>
      <xdr:colOff>152404</xdr:colOff>
      <xdr:row>116</xdr:row>
      <xdr:rowOff>14807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11880854" y="17534459"/>
          <a:ext cx="3759200" cy="11874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600" b="1">
              <a:solidFill>
                <a:srgbClr val="FF0000"/>
              </a:solidFill>
            </a:rPr>
            <a:t>Evolve 3</a:t>
          </a:r>
        </a:p>
        <a:p>
          <a:endParaRPr lang="en-US" sz="1050" b="1">
            <a:solidFill>
              <a:srgbClr val="FF0000"/>
            </a:solidFill>
          </a:endParaRPr>
        </a:p>
        <a:p>
          <a:pPr algn="ctr"/>
          <a:r>
            <a:rPr lang="en-US" sz="1050" b="1">
              <a:solidFill>
                <a:srgbClr val="FF0000"/>
              </a:solidFill>
            </a:rPr>
            <a:t>Vender</a:t>
          </a:r>
          <a:r>
            <a:rPr lang="en-US" sz="1050" b="1" baseline="0">
              <a:solidFill>
                <a:srgbClr val="FF0000"/>
              </a:solidFill>
            </a:rPr>
            <a:t> </a:t>
          </a:r>
          <a:r>
            <a:rPr lang="th-TH" sz="1050" b="1" baseline="0">
              <a:solidFill>
                <a:srgbClr val="FF0000"/>
              </a:solidFill>
            </a:rPr>
            <a:t>มีการ </a:t>
          </a:r>
          <a:r>
            <a:rPr lang="en-US" sz="1050" b="1" baseline="0">
              <a:solidFill>
                <a:srgbClr val="FF0000"/>
              </a:solidFill>
            </a:rPr>
            <a:t>Control SRP</a:t>
          </a:r>
        </a:p>
        <a:p>
          <a:pPr algn="ctr"/>
          <a:r>
            <a:rPr lang="th-TH" sz="1050" b="1" baseline="0">
              <a:solidFill>
                <a:srgbClr val="FF0000"/>
              </a:solidFill>
            </a:rPr>
            <a:t>ห้ามลงขายออนไลน์ต่ำกว่าราคาที่แจ้งใน </a:t>
          </a:r>
          <a:r>
            <a:rPr lang="en-US" sz="1050" b="1" baseline="0">
              <a:solidFill>
                <a:srgbClr val="FF0000"/>
              </a:solidFill>
            </a:rPr>
            <a:t>Priclist</a:t>
          </a:r>
          <a:endParaRPr lang="en-US" sz="105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243416</xdr:colOff>
      <xdr:row>109</xdr:row>
      <xdr:rowOff>43430</xdr:rowOff>
    </xdr:from>
    <xdr:to>
      <xdr:col>0</xdr:col>
      <xdr:colOff>1265586</xdr:colOff>
      <xdr:row>115</xdr:row>
      <xdr:rowOff>142435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3416" y="17639280"/>
          <a:ext cx="1022170" cy="1051505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</xdr:colOff>
      <xdr:row>101</xdr:row>
      <xdr:rowOff>33703</xdr:rowOff>
    </xdr:from>
    <xdr:to>
      <xdr:col>0</xdr:col>
      <xdr:colOff>1037167</xdr:colOff>
      <xdr:row>106</xdr:row>
      <xdr:rowOff>101107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2250" y="16359553"/>
          <a:ext cx="814917" cy="861154"/>
        </a:xfrm>
        <a:prstGeom prst="rect">
          <a:avLst/>
        </a:prstGeom>
      </xdr:spPr>
    </xdr:pic>
    <xdr:clientData/>
  </xdr:twoCellAnchor>
  <xdr:twoCellAnchor editAs="oneCell">
    <xdr:from>
      <xdr:col>0</xdr:col>
      <xdr:colOff>184785</xdr:colOff>
      <xdr:row>84</xdr:row>
      <xdr:rowOff>21167</xdr:rowOff>
    </xdr:from>
    <xdr:to>
      <xdr:col>0</xdr:col>
      <xdr:colOff>975643</xdr:colOff>
      <xdr:row>89</xdr:row>
      <xdr:rowOff>105834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4785" y="13648267"/>
          <a:ext cx="790858" cy="878417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211666</xdr:colOff>
      <xdr:row>92</xdr:row>
      <xdr:rowOff>124791</xdr:rowOff>
    </xdr:from>
    <xdr:to>
      <xdr:col>0</xdr:col>
      <xdr:colOff>1249307</xdr:colOff>
      <xdr:row>98</xdr:row>
      <xdr:rowOff>74085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1666" y="15021891"/>
          <a:ext cx="1037641" cy="9017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</xdr:col>
      <xdr:colOff>19050</xdr:colOff>
      <xdr:row>14</xdr:row>
      <xdr:rowOff>1302021</xdr:rowOff>
    </xdr:to>
    <xdr:pic>
      <xdr:nvPicPr>
        <xdr:cNvPr id="2" name="Picture 1" descr="Jabra PanaCast 5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68500"/>
          <a:ext cx="1727200" cy="1644921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39008</xdr:colOff>
      <xdr:row>14</xdr:row>
      <xdr:rowOff>56473</xdr:rowOff>
    </xdr:from>
    <xdr:to>
      <xdr:col>7</xdr:col>
      <xdr:colOff>542925</xdr:colOff>
      <xdr:row>14</xdr:row>
      <xdr:rowOff>1924050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06558" y="2367873"/>
          <a:ext cx="3076575" cy="18675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200025</xdr:colOff>
      <xdr:row>3</xdr:row>
      <xdr:rowOff>76200</xdr:rowOff>
    </xdr:from>
    <xdr:to>
      <xdr:col>0</xdr:col>
      <xdr:colOff>1323975</xdr:colOff>
      <xdr:row>6</xdr:row>
      <xdr:rowOff>189913</xdr:rowOff>
    </xdr:to>
    <xdr:pic>
      <xdr:nvPicPr>
        <xdr:cNvPr id="4" name="Picture 1" descr="Jabra PanaCast 20 - Personal video conferencing. Reinvented.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0025" y="666750"/>
          <a:ext cx="1123950" cy="704263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325189</xdr:colOff>
      <xdr:row>4</xdr:row>
      <xdr:rowOff>38100</xdr:rowOff>
    </xdr:from>
    <xdr:to>
      <xdr:col>6</xdr:col>
      <xdr:colOff>142875</xdr:colOff>
      <xdr:row>8</xdr:row>
      <xdr:rowOff>57150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392739" y="825500"/>
          <a:ext cx="1481386" cy="806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136071</xdr:colOff>
      <xdr:row>23</xdr:row>
      <xdr:rowOff>185026</xdr:rowOff>
    </xdr:from>
    <xdr:to>
      <xdr:col>1</xdr:col>
      <xdr:colOff>625200</xdr:colOff>
      <xdr:row>23</xdr:row>
      <xdr:rowOff>1809881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6071" y="5944476"/>
          <a:ext cx="2197279" cy="1624855"/>
        </a:xfrm>
        <a:prstGeom prst="rect">
          <a:avLst/>
        </a:prstGeom>
      </xdr:spPr>
    </xdr:pic>
    <xdr:clientData/>
  </xdr:twoCellAnchor>
  <xdr:twoCellAnchor editAs="oneCell">
    <xdr:from>
      <xdr:col>0</xdr:col>
      <xdr:colOff>226727</xdr:colOff>
      <xdr:row>31</xdr:row>
      <xdr:rowOff>36285</xdr:rowOff>
    </xdr:from>
    <xdr:to>
      <xdr:col>0</xdr:col>
      <xdr:colOff>1582962</xdr:colOff>
      <xdr:row>31</xdr:row>
      <xdr:rowOff>1385206</xdr:rowOff>
    </xdr:to>
    <xdr:pic>
      <xdr:nvPicPr>
        <xdr:cNvPr id="7" name="Picture 6" descr="Jabra PanaCast 40 VBS with Controller.jpg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27" y="8837385"/>
          <a:ext cx="1356235" cy="1348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662214</xdr:colOff>
      <xdr:row>33</xdr:row>
      <xdr:rowOff>163285</xdr:rowOff>
    </xdr:from>
    <xdr:to>
      <xdr:col>7</xdr:col>
      <xdr:colOff>45357</xdr:colOff>
      <xdr:row>34</xdr:row>
      <xdr:rowOff>1351643</xdr:rowOff>
    </xdr:to>
    <xdr:sp macro="" textlink="">
      <xdr:nvSpPr>
        <xdr:cNvPr id="8" name="Explosion 1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9939564" y="10710635"/>
          <a:ext cx="1288143" cy="1372508"/>
        </a:xfrm>
        <a:prstGeom prst="irregularSeal1">
          <a:avLst/>
        </a:prstGeom>
        <a:solidFill>
          <a:srgbClr val="FFFF6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961571</xdr:colOff>
      <xdr:row>34</xdr:row>
      <xdr:rowOff>435428</xdr:rowOff>
    </xdr:from>
    <xdr:to>
      <xdr:col>7</xdr:col>
      <xdr:colOff>188987</xdr:colOff>
      <xdr:row>34</xdr:row>
      <xdr:rowOff>943429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238921" y="11166928"/>
          <a:ext cx="1132416" cy="508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>
              <a:solidFill>
                <a:srgbClr val="FF0000"/>
              </a:solidFill>
            </a:rPr>
            <a:t>NEW</a:t>
          </a:r>
        </a:p>
      </xdr:txBody>
    </xdr:sp>
    <xdr:clientData/>
  </xdr:twoCellAnchor>
  <xdr:twoCellAnchor>
    <xdr:from>
      <xdr:col>6</xdr:col>
      <xdr:colOff>353785</xdr:colOff>
      <xdr:row>14</xdr:row>
      <xdr:rowOff>199571</xdr:rowOff>
    </xdr:from>
    <xdr:to>
      <xdr:col>11</xdr:col>
      <xdr:colOff>607786</xdr:colOff>
      <xdr:row>14</xdr:row>
      <xdr:rowOff>1342571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10628085" y="2510971"/>
          <a:ext cx="4705351" cy="1143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435428</xdr:colOff>
      <xdr:row>14</xdr:row>
      <xdr:rowOff>317500</xdr:rowOff>
    </xdr:from>
    <xdr:to>
      <xdr:col>11</xdr:col>
      <xdr:colOff>281215</xdr:colOff>
      <xdr:row>14</xdr:row>
      <xdr:rowOff>1288142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709728" y="2628900"/>
          <a:ext cx="4297137" cy="970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rgbClr val="FF0000"/>
              </a:solidFill>
            </a:rPr>
            <a:t>ราคาพิเศษ</a:t>
          </a:r>
          <a:r>
            <a:rPr lang="th-TH" sz="1600" baseline="0">
              <a:solidFill>
                <a:srgbClr val="FF0000"/>
              </a:solidFill>
            </a:rPr>
            <a:t> </a:t>
          </a:r>
          <a:r>
            <a:rPr lang="en-US" sz="1600" baseline="0">
              <a:solidFill>
                <a:srgbClr val="FF0000"/>
              </a:solidFill>
            </a:rPr>
            <a:t> 35,900 exVat</a:t>
          </a:r>
          <a:endParaRPr lang="th-TH" sz="1600" baseline="0">
            <a:solidFill>
              <a:srgbClr val="FF0000"/>
            </a:solidFill>
          </a:endParaRPr>
        </a:p>
        <a:p>
          <a:r>
            <a:rPr lang="en-US" sz="1600" baseline="0">
              <a:solidFill>
                <a:srgbClr val="FF0000"/>
              </a:solidFill>
            </a:rPr>
            <a:t>*** </a:t>
          </a:r>
          <a:r>
            <a:rPr lang="th-TH" sz="1600" baseline="0">
              <a:solidFill>
                <a:srgbClr val="FF0000"/>
              </a:solidFill>
            </a:rPr>
            <a:t>ไม่รวม </a:t>
          </a:r>
          <a:r>
            <a:rPr lang="en-US" sz="1600" baseline="0">
              <a:solidFill>
                <a:srgbClr val="FF0000"/>
              </a:solidFill>
            </a:rPr>
            <a:t>Accessories</a:t>
          </a:r>
        </a:p>
        <a:p>
          <a:r>
            <a:rPr lang="th-TH" sz="1600">
              <a:solidFill>
                <a:srgbClr val="FF0000"/>
              </a:solidFill>
            </a:rPr>
            <a:t>ติดต่อ</a:t>
          </a:r>
          <a:r>
            <a:rPr lang="th-TH" sz="1600" baseline="0">
              <a:solidFill>
                <a:srgbClr val="FF0000"/>
              </a:solidFill>
            </a:rPr>
            <a:t> </a:t>
          </a:r>
          <a:r>
            <a:rPr lang="en-US" sz="1600" baseline="0">
              <a:solidFill>
                <a:srgbClr val="FF0000"/>
              </a:solidFill>
            </a:rPr>
            <a:t>Product-Sales </a:t>
          </a:r>
          <a:r>
            <a:rPr lang="th-TH" sz="1600" baseline="0">
              <a:solidFill>
                <a:srgbClr val="FF0000"/>
              </a:solidFill>
            </a:rPr>
            <a:t>เพิ่มเติมเพื่อ</a:t>
          </a:r>
          <a:r>
            <a:rPr lang="en-US" sz="1600" baseline="0">
              <a:solidFill>
                <a:srgbClr val="FF0000"/>
              </a:solidFill>
            </a:rPr>
            <a:t> Register project</a:t>
          </a:r>
        </a:p>
        <a:p>
          <a:endParaRPr lang="en-US" sz="1100"/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7</xdr:col>
      <xdr:colOff>1387929</xdr:colOff>
      <xdr:row>23</xdr:row>
      <xdr:rowOff>1469572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7066643" y="5814786"/>
          <a:ext cx="4581072" cy="14695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4400">
              <a:solidFill>
                <a:srgbClr val="FF0000"/>
              </a:solidFill>
            </a:rPr>
            <a:t>EOL</a:t>
          </a:r>
        </a:p>
        <a:p>
          <a:r>
            <a:rPr lang="th-TH" sz="2000">
              <a:solidFill>
                <a:srgbClr val="FF0000"/>
              </a:solidFill>
            </a:rPr>
            <a:t>ทดแทนด้วย </a:t>
          </a:r>
          <a:r>
            <a:rPr lang="en-US" sz="2000">
              <a:solidFill>
                <a:srgbClr val="FF0000"/>
              </a:solidFill>
            </a:rPr>
            <a:t>Panacsat</a:t>
          </a:r>
          <a:r>
            <a:rPr lang="th-TH" sz="2000">
              <a:solidFill>
                <a:srgbClr val="FF0000"/>
              </a:solidFill>
            </a:rPr>
            <a:t> </a:t>
          </a:r>
          <a:r>
            <a:rPr lang="en-US" sz="2000">
              <a:solidFill>
                <a:srgbClr val="FF0000"/>
              </a:solidFill>
            </a:rPr>
            <a:t>55</a:t>
          </a:r>
          <a:r>
            <a:rPr lang="th-TH" sz="2000" baseline="0">
              <a:solidFill>
                <a:srgbClr val="FF0000"/>
              </a:solidFill>
            </a:rPr>
            <a:t> </a:t>
          </a:r>
          <a:r>
            <a:rPr lang="en-US" sz="2000" baseline="0">
              <a:solidFill>
                <a:srgbClr val="FF0000"/>
              </a:solidFill>
            </a:rPr>
            <a:t>VBS</a:t>
          </a:r>
          <a:endParaRPr lang="en-US" sz="2000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471487</xdr:colOff>
      <xdr:row>0</xdr:row>
      <xdr:rowOff>147638</xdr:rowOff>
    </xdr:from>
    <xdr:to>
      <xdr:col>3</xdr:col>
      <xdr:colOff>53807</xdr:colOff>
      <xdr:row>2</xdr:row>
      <xdr:rowOff>145256</xdr:rowOff>
    </xdr:to>
    <xdr:pic>
      <xdr:nvPicPr>
        <xdr:cNvPr id="2" name="Picture 3" descr="jabra_logo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1487" y="147638"/>
          <a:ext cx="718970" cy="3341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152400</xdr:colOff>
      <xdr:row>311</xdr:row>
      <xdr:rowOff>228600</xdr:rowOff>
    </xdr:from>
    <xdr:to>
      <xdr:col>12</xdr:col>
      <xdr:colOff>889000</xdr:colOff>
      <xdr:row>322</xdr:row>
      <xdr:rowOff>38100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4712950" y="61772800"/>
          <a:ext cx="6889750" cy="260350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254000</xdr:colOff>
      <xdr:row>312</xdr:row>
      <xdr:rowOff>177800</xdr:rowOff>
    </xdr:from>
    <xdr:to>
      <xdr:col>12</xdr:col>
      <xdr:colOff>736600</xdr:colOff>
      <xdr:row>321</xdr:row>
      <xdr:rowOff>177800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4814550" y="61976000"/>
          <a:ext cx="6635750" cy="2286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6600" b="1">
              <a:solidFill>
                <a:srgbClr val="FF0000"/>
              </a:solidFill>
            </a:rPr>
            <a:t>Evolve 3</a:t>
          </a:r>
        </a:p>
        <a:p>
          <a:endParaRPr lang="en-US" sz="2000" b="1">
            <a:solidFill>
              <a:srgbClr val="FF0000"/>
            </a:solidFill>
          </a:endParaRPr>
        </a:p>
        <a:p>
          <a:pPr algn="ctr"/>
          <a:r>
            <a:rPr lang="en-US" sz="2000" b="1">
              <a:solidFill>
                <a:srgbClr val="FF0000"/>
              </a:solidFill>
            </a:rPr>
            <a:t>Vender</a:t>
          </a:r>
          <a:r>
            <a:rPr lang="en-US" sz="2000" b="1" baseline="0">
              <a:solidFill>
                <a:srgbClr val="FF0000"/>
              </a:solidFill>
            </a:rPr>
            <a:t> </a:t>
          </a:r>
          <a:r>
            <a:rPr lang="th-TH" sz="2000" b="1" baseline="0">
              <a:solidFill>
                <a:srgbClr val="FF0000"/>
              </a:solidFill>
            </a:rPr>
            <a:t>มีการ </a:t>
          </a:r>
          <a:r>
            <a:rPr lang="en-US" sz="2000" b="1" baseline="0">
              <a:solidFill>
                <a:srgbClr val="FF0000"/>
              </a:solidFill>
            </a:rPr>
            <a:t>Control SRP</a:t>
          </a:r>
        </a:p>
        <a:p>
          <a:pPr algn="ctr"/>
          <a:r>
            <a:rPr lang="th-TH" sz="2000" b="1" baseline="0">
              <a:solidFill>
                <a:srgbClr val="FF0000"/>
              </a:solidFill>
            </a:rPr>
            <a:t>ห้ามลงขายออนไลน์ต่ำกว่าราคาที่แจ้งใน </a:t>
          </a:r>
          <a:r>
            <a:rPr lang="en-US" sz="2000" b="1" baseline="0">
              <a:solidFill>
                <a:srgbClr val="FF0000"/>
              </a:solidFill>
            </a:rPr>
            <a:t>Priclist</a:t>
          </a:r>
          <a:endParaRPr lang="en-US" sz="20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unakorn/Desktop/Product/Jabra/PriceList/Jabra_SiS_202604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list"/>
      <sheetName val="หน้าแรก"/>
      <sheetName val="NEW"/>
      <sheetName val="NEWWW"/>
      <sheetName val="ราคาพิเศษ"/>
      <sheetName val="รุ่นขายดี"/>
      <sheetName val="Speak2"/>
      <sheetName val="Evolve2&amp;3"/>
      <sheetName val="กล้อง Conference "/>
      <sheetName val="สินค้าทั้งหมด"/>
      <sheetName val="EOL"/>
    </sheetNames>
    <sheetDataSet>
      <sheetData sheetId="0"/>
      <sheetData sheetId="1"/>
      <sheetData sheetId="2"/>
      <sheetData sheetId="3"/>
      <sheetData sheetId="4">
        <row r="1">
          <cell r="A1" t="str">
            <v>ลดพิเศษ เฉพาะของใน Stock เท่านั้น</v>
          </cell>
        </row>
        <row r="2">
          <cell r="A2" t="str">
            <v>*promotion ถึง 31/5/26 เท่านั้น</v>
          </cell>
        </row>
        <row r="3">
          <cell r="C3" t="str">
            <v>ปกติ</v>
          </cell>
        </row>
        <row r="4">
          <cell r="A4" t="str">
            <v>Article No</v>
          </cell>
          <cell r="B4" t="str">
            <v>Article Desc</v>
          </cell>
          <cell r="C4" t="str">
            <v>SRP</v>
          </cell>
          <cell r="D4" t="str">
            <v>SRP</v>
          </cell>
          <cell r="E4" t="str">
            <v xml:space="preserve"> Old NDP</v>
          </cell>
          <cell r="F4" t="str">
            <v>Special NDP</v>
          </cell>
        </row>
        <row r="5">
          <cell r="C5" t="str">
            <v>Inc. VAT</v>
          </cell>
          <cell r="D5" t="str">
            <v xml:space="preserve">Exc. VAT. </v>
          </cell>
          <cell r="E5" t="str">
            <v xml:space="preserve">Exc. VAT. </v>
          </cell>
          <cell r="F5" t="str">
            <v>Exc. Vat</v>
          </cell>
        </row>
        <row r="6">
          <cell r="A6" t="str">
            <v>JBA-2775-319</v>
          </cell>
          <cell r="B6" t="str">
            <v>Jabra Speak2 75 MS Teams, Link 380a</v>
          </cell>
          <cell r="C6">
            <v>12640</v>
          </cell>
          <cell r="D6">
            <v>11810</v>
          </cell>
          <cell r="E6">
            <v>9680</v>
          </cell>
          <cell r="F6">
            <v>8500</v>
          </cell>
        </row>
        <row r="7">
          <cell r="A7" t="str">
            <v>Jba-7510-109</v>
          </cell>
          <cell r="B7" t="str">
            <v>Jabra SPEAK 510 MS</v>
          </cell>
          <cell r="C7">
            <v>5590</v>
          </cell>
          <cell r="D7">
            <v>5220</v>
          </cell>
          <cell r="E7">
            <v>4480</v>
          </cell>
          <cell r="F7">
            <v>4000</v>
          </cell>
        </row>
        <row r="8">
          <cell r="A8" t="str">
            <v>JBA-8500-232</v>
          </cell>
          <cell r="B8" t="str">
            <v>PanaCast 50 Video Bar SystemUC VB &amp; TC, US Charger-A</v>
          </cell>
          <cell r="C8">
            <v>139720</v>
          </cell>
          <cell r="D8">
            <v>130580</v>
          </cell>
          <cell r="E8">
            <v>109900</v>
          </cell>
          <cell r="F8">
            <v>66390</v>
          </cell>
        </row>
        <row r="9">
          <cell r="A9" t="str">
            <v>JBA-8020-239</v>
          </cell>
          <cell r="B9" t="str">
            <v>Jabra Scheduler, UC, Global</v>
          </cell>
          <cell r="C9">
            <v>22720</v>
          </cell>
          <cell r="D9">
            <v>21230</v>
          </cell>
          <cell r="E9">
            <v>19850</v>
          </cell>
          <cell r="F9">
            <v>15000</v>
          </cell>
        </row>
        <row r="10">
          <cell r="A10" t="str">
            <v>JBA-8720-232</v>
          </cell>
          <cell r="B10" t="str">
            <v>PanaCast 40 VBS, UC VB &amp; TC, US,pwr cord-A</v>
          </cell>
          <cell r="C10">
            <v>77575</v>
          </cell>
          <cell r="D10">
            <v>72500</v>
          </cell>
          <cell r="E10">
            <v>61500</v>
          </cell>
          <cell r="F10">
            <v>43000</v>
          </cell>
        </row>
        <row r="11">
          <cell r="A11" t="str">
            <v>JBA-37599-999-899</v>
          </cell>
          <cell r="B11" t="str">
            <v>Jabra Evolve3 75 MS, Link390c, Black</v>
          </cell>
          <cell r="C11">
            <v>15461.5</v>
          </cell>
          <cell r="D11">
            <v>14450</v>
          </cell>
          <cell r="E11">
            <v>10100</v>
          </cell>
          <cell r="F11">
            <v>8999</v>
          </cell>
        </row>
        <row r="12">
          <cell r="A12" t="str">
            <v>JBA-37599-999-999</v>
          </cell>
          <cell r="B12" t="str">
            <v>Jabra Evolve3 75 MS, Link390a, Black</v>
          </cell>
          <cell r="C12">
            <v>15461.5</v>
          </cell>
          <cell r="D12">
            <v>14450</v>
          </cell>
          <cell r="E12">
            <v>10100</v>
          </cell>
          <cell r="F12">
            <v>8999</v>
          </cell>
        </row>
      </sheetData>
      <sheetData sheetId="5"/>
      <sheetData sheetId="6"/>
      <sheetData sheetId="7"/>
      <sheetData sheetId="8"/>
      <sheetData sheetId="9">
        <row r="1">
          <cell r="E1" t="str">
            <v xml:space="preserve">สินค้า By order 30-45 วัน </v>
          </cell>
        </row>
        <row r="2">
          <cell r="F2" t="str">
            <v>รบกวนเช็คอุปกรณ์ที่ลูกค้าต้องการใช้ร่วมกับหูฟังทุกครั้งนะคะ</v>
          </cell>
        </row>
        <row r="3">
          <cell r="F3" t="str">
            <v>อุปกรณ์ต่างกันจะใช้หูฟังคนละรุ่น เพื่อไม่ผิดพลาดในการเสนอสินค้า</v>
          </cell>
        </row>
        <row r="5">
          <cell r="C5" t="str">
            <v>SIS P/N</v>
          </cell>
          <cell r="D5" t="str">
            <v>VD P/N</v>
          </cell>
          <cell r="E5" t="str">
            <v>Description</v>
          </cell>
          <cell r="F5" t="str">
            <v>End User Price</v>
          </cell>
          <cell r="G5" t="str">
            <v>End User Price</v>
          </cell>
          <cell r="H5" t="str">
            <v xml:space="preserve">Reseller Price </v>
          </cell>
          <cell r="I5" t="str">
            <v xml:space="preserve">Adj. cost </v>
          </cell>
        </row>
        <row r="6">
          <cell r="F6" t="str">
            <v>Inc. VAT</v>
          </cell>
          <cell r="G6" t="str">
            <v xml:space="preserve">Exc. VAT. </v>
          </cell>
          <cell r="H6" t="str">
            <v xml:space="preserve">Exc. VAT. </v>
          </cell>
          <cell r="I6" t="str">
            <v>Exc.vat</v>
          </cell>
        </row>
        <row r="7">
          <cell r="D7" t="str">
            <v>SKU No.</v>
          </cell>
          <cell r="E7" t="str">
            <v>Description</v>
          </cell>
        </row>
        <row r="8">
          <cell r="D8" t="str">
            <v>Jabra Wireless Headsets</v>
          </cell>
        </row>
        <row r="9">
          <cell r="D9" t="str">
            <v>Jabra Evolve Series</v>
          </cell>
        </row>
        <row r="10">
          <cell r="C10" t="str">
            <v>JBA-6693-833-309</v>
          </cell>
          <cell r="D10" t="str">
            <v>6693-833-309</v>
          </cell>
          <cell r="E10" t="str">
            <v>Jabra Evolve 65 TE Link 390a MS Mono</v>
          </cell>
          <cell r="F10">
            <v>7440</v>
          </cell>
          <cell r="G10">
            <v>6950</v>
          </cell>
          <cell r="H10">
            <v>5690</v>
          </cell>
          <cell r="I10">
            <v>4950</v>
          </cell>
        </row>
        <row r="11">
          <cell r="C11" t="str">
            <v>JBA-6693-833-399</v>
          </cell>
          <cell r="D11" t="str">
            <v>6693-833-399</v>
          </cell>
          <cell r="E11" t="str">
            <v>Jabra Evolve 65 TE Link 390a MS Mono Stand</v>
          </cell>
          <cell r="F11">
            <v>9560</v>
          </cell>
          <cell r="G11">
            <v>8930</v>
          </cell>
          <cell r="H11">
            <v>7060</v>
          </cell>
          <cell r="I11">
            <v>6140</v>
          </cell>
        </row>
        <row r="12">
          <cell r="C12" t="str">
            <v>JBA-6693-833-499</v>
          </cell>
          <cell r="D12" t="str">
            <v>6693-833-499</v>
          </cell>
          <cell r="E12" t="str">
            <v>Jabra Evolve 65 TE Link 390a UC Mono Stand</v>
          </cell>
          <cell r="F12">
            <v>9560</v>
          </cell>
          <cell r="G12">
            <v>8930</v>
          </cell>
          <cell r="H12">
            <v>7060</v>
          </cell>
          <cell r="I12">
            <v>6140</v>
          </cell>
        </row>
        <row r="13">
          <cell r="C13" t="str">
            <v>JBA-6699-833-399</v>
          </cell>
          <cell r="D13" t="str">
            <v>6699-833-399</v>
          </cell>
          <cell r="E13" t="str">
            <v>Jabra Evolve 65 TE Link 390a MS Stereo Stand</v>
          </cell>
          <cell r="F13">
            <v>10370</v>
          </cell>
          <cell r="G13">
            <v>9690</v>
          </cell>
          <cell r="H13">
            <v>7670</v>
          </cell>
          <cell r="I13">
            <v>6670</v>
          </cell>
        </row>
        <row r="14">
          <cell r="C14" t="str">
            <v>JBA-6699-833-499</v>
          </cell>
          <cell r="D14" t="str">
            <v>6699-833-499</v>
          </cell>
          <cell r="E14" t="str">
            <v>Jabra Evolve 65 TE Link 390a UC Stereo Stand</v>
          </cell>
          <cell r="F14">
            <v>10370</v>
          </cell>
          <cell r="G14">
            <v>9690</v>
          </cell>
          <cell r="H14">
            <v>7670</v>
          </cell>
          <cell r="I14">
            <v>6670</v>
          </cell>
        </row>
        <row r="15">
          <cell r="C15" t="str">
            <v>JBA-6693-839-409</v>
          </cell>
          <cell r="D15" t="str">
            <v>6693-839-409</v>
          </cell>
          <cell r="E15" t="str">
            <v>Jabra Evolve 65 TE Link 390a UC Mono</v>
          </cell>
          <cell r="F15">
            <v>7440</v>
          </cell>
          <cell r="G15">
            <v>6950</v>
          </cell>
          <cell r="H15">
            <v>5690</v>
          </cell>
          <cell r="I15">
            <v>4950</v>
          </cell>
        </row>
        <row r="16">
          <cell r="C16" t="str">
            <v>JBA-6699-833-309</v>
          </cell>
          <cell r="D16" t="str">
            <v>6699-833-309</v>
          </cell>
          <cell r="E16" t="str">
            <v>Jabra Evolve 65 TE Link 390a MS Stereo</v>
          </cell>
          <cell r="F16">
            <v>8260</v>
          </cell>
          <cell r="G16">
            <v>7720</v>
          </cell>
          <cell r="H16">
            <v>6490</v>
          </cell>
          <cell r="I16">
            <v>5650</v>
          </cell>
        </row>
        <row r="17">
          <cell r="C17" t="str">
            <v>JBA-6699-839-409</v>
          </cell>
          <cell r="D17" t="str">
            <v>6699-839-409</v>
          </cell>
          <cell r="E17" t="str">
            <v>Jabra Evolve 65 TE Link 390a UC Stereo</v>
          </cell>
          <cell r="F17">
            <v>8260</v>
          </cell>
          <cell r="G17">
            <v>7720</v>
          </cell>
          <cell r="H17">
            <v>6490</v>
          </cell>
          <cell r="I17">
            <v>5650</v>
          </cell>
        </row>
        <row r="18">
          <cell r="D18" t="str">
            <v>Jabra Evolve Accessories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C19" t="str">
            <v>JBA-14208-28</v>
          </cell>
          <cell r="D19" t="str">
            <v>14208-28</v>
          </cell>
          <cell r="E19" t="str">
            <v>Jabra USB-C to Micro-USB Cable, 1.5m</v>
          </cell>
          <cell r="F19">
            <v>980</v>
          </cell>
          <cell r="G19">
            <v>920</v>
          </cell>
          <cell r="H19">
            <v>790</v>
          </cell>
          <cell r="I19">
            <v>690</v>
          </cell>
        </row>
        <row r="20">
          <cell r="C20" t="str">
            <v>JBA-14208-27</v>
          </cell>
          <cell r="D20" t="str">
            <v>14208-27</v>
          </cell>
          <cell r="E20" t="str">
            <v>Jabra USB Cable, TGR, USB-C to Micro-USB, 150 cm</v>
          </cell>
          <cell r="F20">
            <v>980</v>
          </cell>
          <cell r="G20">
            <v>920</v>
          </cell>
          <cell r="H20">
            <v>790</v>
          </cell>
          <cell r="I20">
            <v>690</v>
          </cell>
        </row>
        <row r="21">
          <cell r="D21" t="str">
            <v>Jabra Evolve 2 Series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C22" t="str">
            <v>JBA-26599-999-999</v>
          </cell>
          <cell r="D22" t="str">
            <v>26599-999-999</v>
          </cell>
          <cell r="E22" t="str">
            <v>Jabra Evolve2 65, Link390a MS Stereo Black</v>
          </cell>
          <cell r="F22">
            <v>9780</v>
          </cell>
          <cell r="G22">
            <v>9140</v>
          </cell>
          <cell r="H22">
            <v>7510</v>
          </cell>
          <cell r="I22">
            <v>6530</v>
          </cell>
        </row>
        <row r="23">
          <cell r="C23" t="str">
            <v>JBA-26599-999-899</v>
          </cell>
          <cell r="D23" t="str">
            <v>26599-999-899</v>
          </cell>
          <cell r="E23" t="str">
            <v>Jabra Evolve2 65, Link390c MS Stereo Black</v>
          </cell>
          <cell r="F23">
            <v>9780</v>
          </cell>
          <cell r="G23">
            <v>9140</v>
          </cell>
          <cell r="H23">
            <v>7510</v>
          </cell>
          <cell r="I23">
            <v>6530</v>
          </cell>
        </row>
        <row r="24">
          <cell r="C24" t="str">
            <v>JBA-26599-999-989</v>
          </cell>
          <cell r="D24" t="str">
            <v>26599-999-989</v>
          </cell>
          <cell r="E24" t="str">
            <v>Jabra Evolve2 65, Link390a MS Stereo Stand Black</v>
          </cell>
          <cell r="F24">
            <v>11770</v>
          </cell>
          <cell r="G24">
            <v>11000</v>
          </cell>
          <cell r="H24">
            <v>9110</v>
          </cell>
          <cell r="I24">
            <v>7930</v>
          </cell>
        </row>
        <row r="25">
          <cell r="C25" t="str">
            <v>JBA-26599-999-889</v>
          </cell>
          <cell r="D25" t="str">
            <v>26599-999-889</v>
          </cell>
          <cell r="E25" t="str">
            <v>Jabra Evolve2 65, Link390c MS Stereo Stand Black</v>
          </cell>
          <cell r="F25">
            <v>11770</v>
          </cell>
          <cell r="G25">
            <v>11000</v>
          </cell>
          <cell r="H25">
            <v>9110</v>
          </cell>
          <cell r="I25">
            <v>7930</v>
          </cell>
        </row>
        <row r="26">
          <cell r="C26" t="str">
            <v>JBA-26599-899-999</v>
          </cell>
          <cell r="D26" t="str">
            <v>26599-899-999</v>
          </cell>
          <cell r="E26" t="str">
            <v>Jabra Evolve2 65, Link390a MS Mono Black</v>
          </cell>
          <cell r="F26">
            <v>9390</v>
          </cell>
          <cell r="G26">
            <v>8780</v>
          </cell>
          <cell r="H26">
            <v>7220</v>
          </cell>
          <cell r="I26">
            <v>6280</v>
          </cell>
        </row>
        <row r="27">
          <cell r="C27" t="str">
            <v>JBA-26599-899-899</v>
          </cell>
          <cell r="D27" t="str">
            <v>26599-899-899</v>
          </cell>
          <cell r="E27" t="str">
            <v>Jabra Evolve2 65, Link390c MS Mono Black</v>
          </cell>
          <cell r="F27">
            <v>9390</v>
          </cell>
          <cell r="G27">
            <v>8780</v>
          </cell>
          <cell r="H27">
            <v>7220</v>
          </cell>
          <cell r="I27">
            <v>6280</v>
          </cell>
        </row>
        <row r="28">
          <cell r="C28" t="str">
            <v>JBA-26599-899-989</v>
          </cell>
          <cell r="D28" t="str">
            <v>26599-899-989</v>
          </cell>
          <cell r="E28" t="str">
            <v>Jabra Evolve2 65, Link390a MS Mono Stand Black</v>
          </cell>
          <cell r="F28">
            <v>11380</v>
          </cell>
          <cell r="G28">
            <v>10640</v>
          </cell>
          <cell r="H28">
            <v>8760</v>
          </cell>
          <cell r="I28">
            <v>7620</v>
          </cell>
        </row>
        <row r="29">
          <cell r="C29" t="str">
            <v>JBA-26599-889-999</v>
          </cell>
          <cell r="D29" t="str">
            <v>26599-889-999</v>
          </cell>
          <cell r="E29" t="str">
            <v>Jabra Evolve2 65, Link390a UC Mono Black</v>
          </cell>
          <cell r="F29">
            <v>9390</v>
          </cell>
          <cell r="G29">
            <v>8780</v>
          </cell>
          <cell r="H29">
            <v>7220</v>
          </cell>
          <cell r="I29">
            <v>6280</v>
          </cell>
        </row>
        <row r="30">
          <cell r="C30" t="str">
            <v>JBA-26599-889-899</v>
          </cell>
          <cell r="D30" t="str">
            <v>26599-889-899</v>
          </cell>
          <cell r="E30" t="str">
            <v>Jabra Evolve2 65, Link390c UC Mono Black</v>
          </cell>
          <cell r="F30">
            <v>9390</v>
          </cell>
          <cell r="G30">
            <v>8780</v>
          </cell>
          <cell r="H30">
            <v>7220</v>
          </cell>
          <cell r="I30">
            <v>6280</v>
          </cell>
        </row>
        <row r="31">
          <cell r="C31" t="str">
            <v>JBA-26599-889-989</v>
          </cell>
          <cell r="D31" t="str">
            <v>26599-889-989</v>
          </cell>
          <cell r="E31" t="str">
            <v>Jabra Evolve2 65, Link390a UC Mono Stand Black</v>
          </cell>
          <cell r="F31">
            <v>11380</v>
          </cell>
          <cell r="G31">
            <v>10640</v>
          </cell>
          <cell r="H31">
            <v>8760</v>
          </cell>
          <cell r="I31">
            <v>7620</v>
          </cell>
        </row>
        <row r="32">
          <cell r="C32" t="str">
            <v>JBA-26599-989-999</v>
          </cell>
          <cell r="D32" t="str">
            <v>26599-989-999</v>
          </cell>
          <cell r="E32" t="str">
            <v>Jabra Evolve2 65, Link390a UC Stereo Black</v>
          </cell>
          <cell r="F32">
            <v>9780</v>
          </cell>
          <cell r="G32">
            <v>9140</v>
          </cell>
          <cell r="H32">
            <v>7510</v>
          </cell>
          <cell r="I32">
            <v>6530</v>
          </cell>
        </row>
        <row r="33">
          <cell r="C33" t="str">
            <v>JBA-26599-989-899</v>
          </cell>
          <cell r="D33" t="str">
            <v>26599-989-899</v>
          </cell>
          <cell r="E33" t="str">
            <v>Jabra Evolve2 65, Link390c UC Stereo Black</v>
          </cell>
          <cell r="F33">
            <v>9780</v>
          </cell>
          <cell r="G33">
            <v>9140</v>
          </cell>
          <cell r="H33">
            <v>7510</v>
          </cell>
          <cell r="I33">
            <v>6530</v>
          </cell>
        </row>
        <row r="34">
          <cell r="C34" t="str">
            <v>JBA-26599-989-989</v>
          </cell>
          <cell r="D34" t="str">
            <v>26599-989-989</v>
          </cell>
          <cell r="E34" t="str">
            <v>Jabra Evolve2 65, Link390a UC Stereo Stand Black</v>
          </cell>
          <cell r="F34">
            <v>11770</v>
          </cell>
          <cell r="G34">
            <v>11000</v>
          </cell>
          <cell r="H34">
            <v>9110</v>
          </cell>
          <cell r="I34">
            <v>7930</v>
          </cell>
        </row>
        <row r="35">
          <cell r="C35" t="str">
            <v>JBA-26599-989-889</v>
          </cell>
          <cell r="D35" t="str">
            <v>26599-989-889</v>
          </cell>
          <cell r="E35" t="str">
            <v>Jabra Evolve2 65, Link390c UC Stereo Stand Black</v>
          </cell>
          <cell r="F35">
            <v>11770</v>
          </cell>
          <cell r="G35">
            <v>11000</v>
          </cell>
          <cell r="H35">
            <v>9110</v>
          </cell>
          <cell r="I35">
            <v>7930</v>
          </cell>
        </row>
        <row r="36">
          <cell r="C36" t="str">
            <v>Jba-25089-889-799</v>
          </cell>
          <cell r="D36" t="str">
            <v>25089-889-799</v>
          </cell>
          <cell r="E36" t="str">
            <v>Jabra Evolve2 50, USB C/A UC Mono</v>
          </cell>
          <cell r="F36">
            <v>6140</v>
          </cell>
          <cell r="G36">
            <v>5740</v>
          </cell>
          <cell r="H36">
            <v>4720</v>
          </cell>
          <cell r="I36">
            <v>4110</v>
          </cell>
        </row>
        <row r="37">
          <cell r="C37" t="str">
            <v>Jba-25089-899-799</v>
          </cell>
          <cell r="D37" t="str">
            <v>25089-899-799</v>
          </cell>
          <cell r="E37" t="str">
            <v>Jabra Evolve2 50, USB C/A MS Mono</v>
          </cell>
          <cell r="F37">
            <v>6140</v>
          </cell>
          <cell r="G37">
            <v>5740</v>
          </cell>
          <cell r="H37">
            <v>4720</v>
          </cell>
          <cell r="I37">
            <v>4110</v>
          </cell>
        </row>
        <row r="38">
          <cell r="C38" t="str">
            <v>Jba-25089-989-799</v>
          </cell>
          <cell r="D38" t="str">
            <v>25089-989-799</v>
          </cell>
          <cell r="E38" t="str">
            <v>Jabra Evolve2 50, USB C/A UC Stereo</v>
          </cell>
          <cell r="F38">
            <v>6470</v>
          </cell>
          <cell r="G38">
            <v>6050</v>
          </cell>
          <cell r="H38">
            <v>4970</v>
          </cell>
          <cell r="I38">
            <v>4320</v>
          </cell>
        </row>
        <row r="39">
          <cell r="C39" t="str">
            <v>Jba-25089-999-799</v>
          </cell>
          <cell r="D39" t="str">
            <v>25089-999-799</v>
          </cell>
          <cell r="E39" t="str">
            <v>Jabra Evolve2 50, USB C/A MS Stereo</v>
          </cell>
          <cell r="F39">
            <v>6470</v>
          </cell>
          <cell r="G39">
            <v>6050</v>
          </cell>
          <cell r="H39">
            <v>4970</v>
          </cell>
          <cell r="I39">
            <v>4320</v>
          </cell>
        </row>
        <row r="40">
          <cell r="C40" t="str">
            <v>JBA-25599-989-999</v>
          </cell>
          <cell r="D40" t="str">
            <v>25599-989-999</v>
          </cell>
          <cell r="E40" t="str">
            <v>Jabra Evolve2 55 Link390a UC Stereo</v>
          </cell>
          <cell r="F40">
            <v>8740</v>
          </cell>
          <cell r="G40">
            <v>8170</v>
          </cell>
          <cell r="H40">
            <v>6700</v>
          </cell>
          <cell r="I40">
            <v>5830</v>
          </cell>
        </row>
        <row r="41">
          <cell r="C41" t="str">
            <v>JBA-25599-999-999</v>
          </cell>
          <cell r="D41" t="str">
            <v>25599-999-999</v>
          </cell>
          <cell r="E41" t="str">
            <v>Jabra Evolve2 55 Link390a MS Stereo</v>
          </cell>
          <cell r="F41">
            <v>8740</v>
          </cell>
          <cell r="G41">
            <v>8170</v>
          </cell>
          <cell r="H41">
            <v>6700</v>
          </cell>
          <cell r="I41">
            <v>5830</v>
          </cell>
        </row>
        <row r="42">
          <cell r="C42" t="str">
            <v>JBA-25599-989-899</v>
          </cell>
          <cell r="D42" t="str">
            <v>25599-989-899</v>
          </cell>
          <cell r="E42" t="str">
            <v>Jabra Evolve2 55 Link390c UC Stereo</v>
          </cell>
          <cell r="F42">
            <v>8740</v>
          </cell>
          <cell r="G42">
            <v>8170</v>
          </cell>
          <cell r="H42">
            <v>6700</v>
          </cell>
          <cell r="I42">
            <v>5830</v>
          </cell>
        </row>
        <row r="43">
          <cell r="C43" t="str">
            <v>JBA-25599-999-899</v>
          </cell>
          <cell r="D43" t="str">
            <v>25599-999-899</v>
          </cell>
          <cell r="E43" t="str">
            <v>Jabra Evolve2 55 Link390c MS Stereo</v>
          </cell>
          <cell r="F43">
            <v>8740</v>
          </cell>
          <cell r="G43">
            <v>8170</v>
          </cell>
          <cell r="H43">
            <v>6700</v>
          </cell>
          <cell r="I43">
            <v>5830</v>
          </cell>
        </row>
        <row r="44">
          <cell r="C44" t="str">
            <v>JBA-25599-889-999</v>
          </cell>
          <cell r="D44" t="str">
            <v>25599-889-999</v>
          </cell>
          <cell r="E44" t="str">
            <v>Jabra Evolve2 55 Link390a UC Mono</v>
          </cell>
          <cell r="F44">
            <v>8420</v>
          </cell>
          <cell r="G44">
            <v>7870</v>
          </cell>
          <cell r="H44">
            <v>6490</v>
          </cell>
          <cell r="I44">
            <v>5650</v>
          </cell>
        </row>
        <row r="45">
          <cell r="C45" t="str">
            <v>JBA-25599-899-999</v>
          </cell>
          <cell r="D45" t="str">
            <v>25599-899-999</v>
          </cell>
          <cell r="E45" t="str">
            <v>Jabra Evolve2 55 Link390a MS Mono</v>
          </cell>
          <cell r="F45">
            <v>8420</v>
          </cell>
          <cell r="G45">
            <v>7870</v>
          </cell>
          <cell r="H45">
            <v>6490</v>
          </cell>
          <cell r="I45">
            <v>5650</v>
          </cell>
        </row>
        <row r="46">
          <cell r="C46" t="str">
            <v>JBA-25599-889-899</v>
          </cell>
          <cell r="D46" t="str">
            <v>25599-889-899</v>
          </cell>
          <cell r="E46" t="str">
            <v>Jabra Evolve2 55 Link390c UC Mono</v>
          </cell>
          <cell r="F46">
            <v>8420</v>
          </cell>
          <cell r="G46">
            <v>7870</v>
          </cell>
          <cell r="H46">
            <v>6490</v>
          </cell>
          <cell r="I46">
            <v>5650</v>
          </cell>
        </row>
        <row r="47">
          <cell r="C47" t="str">
            <v>JBA-25599-899-899</v>
          </cell>
          <cell r="D47" t="str">
            <v>25599-899-899</v>
          </cell>
          <cell r="E47" t="str">
            <v>Jabra Evolve2 55 Link390c MS Mono</v>
          </cell>
          <cell r="F47">
            <v>8420</v>
          </cell>
          <cell r="G47">
            <v>7870</v>
          </cell>
          <cell r="H47">
            <v>6490</v>
          </cell>
          <cell r="I47">
            <v>5650</v>
          </cell>
        </row>
        <row r="48">
          <cell r="C48" t="str">
            <v>JBA-25599-989-989</v>
          </cell>
          <cell r="D48" t="str">
            <v>25599-989-989</v>
          </cell>
          <cell r="E48" t="str">
            <v>Jabra Evolve2 55 Link390a UC Stereo Stand</v>
          </cell>
          <cell r="F48">
            <v>10370</v>
          </cell>
          <cell r="G48">
            <v>9690</v>
          </cell>
          <cell r="H48">
            <v>7990</v>
          </cell>
          <cell r="I48">
            <v>6950</v>
          </cell>
        </row>
        <row r="49">
          <cell r="C49" t="str">
            <v>JBA-25599-999-989</v>
          </cell>
          <cell r="D49" t="str">
            <v>25599-999-989</v>
          </cell>
          <cell r="E49" t="str">
            <v>Jabra Evolve2 55 Link390a MS Stereo Stand</v>
          </cell>
          <cell r="F49">
            <v>10370</v>
          </cell>
          <cell r="G49">
            <v>9690</v>
          </cell>
          <cell r="H49">
            <v>7990</v>
          </cell>
          <cell r="I49">
            <v>6950</v>
          </cell>
        </row>
        <row r="50">
          <cell r="C50" t="str">
            <v>JBA-25599-989-889</v>
          </cell>
          <cell r="D50" t="str">
            <v>25599-989-889</v>
          </cell>
          <cell r="E50" t="str">
            <v>Jabra Evolve2 55 Link390c UC Stereo Stand</v>
          </cell>
          <cell r="F50">
            <v>10370</v>
          </cell>
          <cell r="G50">
            <v>9690</v>
          </cell>
          <cell r="H50">
            <v>7990</v>
          </cell>
          <cell r="I50">
            <v>6950</v>
          </cell>
        </row>
        <row r="51">
          <cell r="C51" t="str">
            <v>JBA-25599-999-889</v>
          </cell>
          <cell r="D51" t="str">
            <v>25599-999-889</v>
          </cell>
          <cell r="E51" t="str">
            <v>Jabra Evolve2 55 Link390c MS Stereo Stand</v>
          </cell>
          <cell r="F51">
            <v>10370</v>
          </cell>
          <cell r="G51">
            <v>9690</v>
          </cell>
          <cell r="H51">
            <v>7990</v>
          </cell>
          <cell r="I51">
            <v>6950</v>
          </cell>
        </row>
        <row r="52">
          <cell r="C52" t="str">
            <v>JBA-25599-889-989</v>
          </cell>
          <cell r="D52" t="str">
            <v>25599-889-989</v>
          </cell>
          <cell r="E52" t="str">
            <v>Jabra Evolve2 55 Link390a UC Mono Stand</v>
          </cell>
          <cell r="F52">
            <v>10040</v>
          </cell>
          <cell r="G52">
            <v>9380</v>
          </cell>
          <cell r="H52">
            <v>7750</v>
          </cell>
          <cell r="I52">
            <v>6740</v>
          </cell>
        </row>
        <row r="53">
          <cell r="C53" t="str">
            <v>JBA-25599-899-989</v>
          </cell>
          <cell r="D53" t="str">
            <v>25599-899-989</v>
          </cell>
          <cell r="E53" t="str">
            <v>Jabra Evolve2 55 Link390a MS Mono Stand</v>
          </cell>
          <cell r="F53">
            <v>10040</v>
          </cell>
          <cell r="G53">
            <v>9380</v>
          </cell>
          <cell r="H53">
            <v>7750</v>
          </cell>
          <cell r="I53">
            <v>6740</v>
          </cell>
        </row>
        <row r="54">
          <cell r="C54" t="str">
            <v>JBA-26699-989-999</v>
          </cell>
          <cell r="D54" t="str">
            <v>26699-989-999</v>
          </cell>
          <cell r="E54" t="str">
            <v xml:space="preserve">Jabra Evolve2 65 Flex Link390a UC Stereo </v>
          </cell>
          <cell r="F54">
            <v>10690</v>
          </cell>
          <cell r="G54">
            <v>9990</v>
          </cell>
          <cell r="H54">
            <v>7910</v>
          </cell>
          <cell r="I54">
            <v>6880</v>
          </cell>
        </row>
        <row r="55">
          <cell r="C55" t="str">
            <v>JBA-26699-999-999</v>
          </cell>
          <cell r="D55" t="str">
            <v>26699-999-999</v>
          </cell>
          <cell r="E55" t="str">
            <v xml:space="preserve">Jabra Evolve2 65 Flex Link390a MS Stereo </v>
          </cell>
          <cell r="F55">
            <v>10690</v>
          </cell>
          <cell r="G55">
            <v>9990</v>
          </cell>
          <cell r="H55">
            <v>7910</v>
          </cell>
          <cell r="I55">
            <v>6880</v>
          </cell>
        </row>
        <row r="56">
          <cell r="C56" t="str">
            <v>JBA-26699-989-899</v>
          </cell>
          <cell r="D56" t="str">
            <v>26699-989-899</v>
          </cell>
          <cell r="E56" t="str">
            <v xml:space="preserve">Jabra Evolve2 65 Flex Link390c UC Stereo </v>
          </cell>
          <cell r="F56">
            <v>10690</v>
          </cell>
          <cell r="G56">
            <v>9990</v>
          </cell>
          <cell r="H56">
            <v>7910</v>
          </cell>
          <cell r="I56">
            <v>6880</v>
          </cell>
        </row>
        <row r="57">
          <cell r="C57" t="str">
            <v>JBA-26699-999-899</v>
          </cell>
          <cell r="D57" t="str">
            <v>26699-999-899</v>
          </cell>
          <cell r="E57" t="str">
            <v xml:space="preserve">Jabra Evolve2 65 Flex Link390c MS Stereo </v>
          </cell>
          <cell r="F57">
            <v>10690</v>
          </cell>
          <cell r="G57">
            <v>9990</v>
          </cell>
          <cell r="H57">
            <v>7910</v>
          </cell>
          <cell r="I57">
            <v>6880</v>
          </cell>
        </row>
        <row r="58">
          <cell r="C58" t="str">
            <v>JBA-26699-989-989</v>
          </cell>
          <cell r="D58" t="str">
            <v>26699-989-989</v>
          </cell>
          <cell r="E58" t="str">
            <v>Jabra Evolve2 65 Flex Link390a UC Stereo Wireless Charger</v>
          </cell>
          <cell r="F58">
            <v>12640</v>
          </cell>
          <cell r="G58">
            <v>11810</v>
          </cell>
          <cell r="H58">
            <v>9400</v>
          </cell>
          <cell r="I58">
            <v>8180</v>
          </cell>
        </row>
        <row r="59">
          <cell r="C59" t="str">
            <v>JBA-26699-999-989</v>
          </cell>
          <cell r="D59" t="str">
            <v>26699-999-989</v>
          </cell>
          <cell r="E59" t="str">
            <v>Jabra Evolve2 65 Flex Link390a MS Stereo Wireless Charger</v>
          </cell>
          <cell r="F59">
            <v>12640</v>
          </cell>
          <cell r="G59">
            <v>11810</v>
          </cell>
          <cell r="H59">
            <v>9400</v>
          </cell>
          <cell r="I59">
            <v>8180</v>
          </cell>
        </row>
        <row r="60">
          <cell r="C60" t="str">
            <v>JBA-26699-989-889</v>
          </cell>
          <cell r="D60" t="str">
            <v>26699-989-889</v>
          </cell>
          <cell r="E60" t="str">
            <v>Jabra Evolve2 65 Flex Link390c UC Stereo Wireless Charger</v>
          </cell>
          <cell r="F60">
            <v>12640</v>
          </cell>
          <cell r="G60">
            <v>11810</v>
          </cell>
          <cell r="H60">
            <v>9400</v>
          </cell>
          <cell r="I60">
            <v>8180</v>
          </cell>
        </row>
        <row r="61">
          <cell r="C61" t="str">
            <v>JBA-26699-999-889</v>
          </cell>
          <cell r="D61" t="str">
            <v>26699-999-889</v>
          </cell>
          <cell r="E61" t="str">
            <v>Jabra Evolve2 65 Flex Link390c MS Stereo Wireless Charger</v>
          </cell>
          <cell r="F61">
            <v>12640</v>
          </cell>
          <cell r="G61">
            <v>11810</v>
          </cell>
          <cell r="H61">
            <v>9400</v>
          </cell>
          <cell r="I61">
            <v>8180</v>
          </cell>
        </row>
        <row r="62">
          <cell r="D62" t="str">
            <v>Jabra Evolve 2 Accessories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C63" t="str">
            <v>JBA-14101-81</v>
          </cell>
          <cell r="D63" t="str">
            <v>14101-81</v>
          </cell>
          <cell r="E63" t="str">
            <v>Jabra Evolve2 75 Ear Cushion, Black version, 1 pair</v>
          </cell>
          <cell r="F63">
            <v>720</v>
          </cell>
          <cell r="G63">
            <v>670</v>
          </cell>
          <cell r="H63">
            <v>530</v>
          </cell>
          <cell r="I63">
            <v>460</v>
          </cell>
        </row>
        <row r="64">
          <cell r="C64" t="str">
            <v>JBA-14301-53</v>
          </cell>
          <cell r="D64" t="str">
            <v>14301-53</v>
          </cell>
          <cell r="E64" t="str">
            <v>Jabra Evolve2 75 Carry Pouch, Black Version 1 pc</v>
          </cell>
          <cell r="F64">
            <v>720</v>
          </cell>
          <cell r="G64">
            <v>670</v>
          </cell>
          <cell r="H64">
            <v>480</v>
          </cell>
          <cell r="I64">
            <v>420</v>
          </cell>
        </row>
        <row r="65">
          <cell r="C65" t="str">
            <v>JBA-14101-79</v>
          </cell>
          <cell r="D65" t="str">
            <v>14101-79</v>
          </cell>
          <cell r="E65" t="str">
            <v>Jabra Evolve2 85 Ear Cushion, Black version, 1 pair</v>
          </cell>
          <cell r="F65">
            <v>1140</v>
          </cell>
          <cell r="G65">
            <v>1070</v>
          </cell>
          <cell r="H65">
            <v>1020</v>
          </cell>
          <cell r="I65">
            <v>890</v>
          </cell>
        </row>
        <row r="66">
          <cell r="C66" t="str">
            <v>JBA-14301-50</v>
          </cell>
          <cell r="D66" t="str">
            <v>14301-50</v>
          </cell>
          <cell r="E66" t="str">
            <v>Jabra Evolve2 85 Carry Case, Black version, 1 piece</v>
          </cell>
          <cell r="F66">
            <v>1630</v>
          </cell>
          <cell r="G66">
            <v>1520</v>
          </cell>
          <cell r="H66">
            <v>1430</v>
          </cell>
          <cell r="I66">
            <v>1240</v>
          </cell>
        </row>
        <row r="67">
          <cell r="C67" t="str">
            <v>JBA-14101-77</v>
          </cell>
          <cell r="D67" t="str">
            <v>14101-77</v>
          </cell>
          <cell r="E67" t="str">
            <v>Jabra Ear Cushions for Evolve2 40/65, 6pcs, Black</v>
          </cell>
          <cell r="F67">
            <v>3190</v>
          </cell>
          <cell r="G67">
            <v>2980</v>
          </cell>
          <cell r="H67">
            <v>2620</v>
          </cell>
          <cell r="I67">
            <v>2280</v>
          </cell>
        </row>
        <row r="68">
          <cell r="C68" t="str">
            <v>JBA-14208-31</v>
          </cell>
          <cell r="D68" t="str">
            <v>14208-31</v>
          </cell>
          <cell r="E68" t="str">
            <v>Jabra Evolve2 USB Cable, USB-A to USB-C, 1.2m, Black</v>
          </cell>
          <cell r="F68">
            <v>1370</v>
          </cell>
          <cell r="G68">
            <v>1280</v>
          </cell>
          <cell r="H68">
            <v>1150</v>
          </cell>
          <cell r="I68">
            <v>1000</v>
          </cell>
        </row>
        <row r="69">
          <cell r="C69" t="str">
            <v>JBA-14208-32</v>
          </cell>
          <cell r="D69" t="str">
            <v>14208-32</v>
          </cell>
          <cell r="E69" t="str">
            <v>Jabra Evolve2 USB Cable, USB-C to USB-C, 1.2m, Black</v>
          </cell>
          <cell r="F69">
            <v>1370</v>
          </cell>
          <cell r="G69">
            <v>1280</v>
          </cell>
          <cell r="H69">
            <v>1150</v>
          </cell>
          <cell r="I69">
            <v>1000</v>
          </cell>
        </row>
        <row r="70">
          <cell r="C70" t="str">
            <v>JBA-14207-55</v>
          </cell>
          <cell r="D70" t="str">
            <v>14207-55</v>
          </cell>
          <cell r="E70" t="str">
            <v>Jabra Evolve2 65 Deskstand, USB-A, Black</v>
          </cell>
          <cell r="F70">
            <v>3190</v>
          </cell>
          <cell r="G70">
            <v>2980</v>
          </cell>
          <cell r="H70">
            <v>2620</v>
          </cell>
          <cell r="I70">
            <v>2280</v>
          </cell>
        </row>
        <row r="71">
          <cell r="C71" t="str">
            <v>JBA-14207-63</v>
          </cell>
          <cell r="D71" t="str">
            <v>14207-63</v>
          </cell>
          <cell r="E71" t="str">
            <v>Jabra Evolve2 65 Deskstand, USB-C, Black</v>
          </cell>
          <cell r="F71">
            <v>3190</v>
          </cell>
          <cell r="G71">
            <v>2980</v>
          </cell>
          <cell r="H71">
            <v>2620</v>
          </cell>
          <cell r="I71">
            <v>2280</v>
          </cell>
        </row>
        <row r="72">
          <cell r="C72" t="str">
            <v>JBA-14101-89</v>
          </cell>
          <cell r="D72" t="str">
            <v>14101-89</v>
          </cell>
          <cell r="E72" t="str">
            <v>Jabra Evolve2 65FlexEarcushion 1 pair</v>
          </cell>
          <cell r="F72">
            <v>910</v>
          </cell>
          <cell r="G72">
            <v>850</v>
          </cell>
          <cell r="H72">
            <v>760</v>
          </cell>
          <cell r="I72">
            <v>660</v>
          </cell>
        </row>
        <row r="73">
          <cell r="C73" t="str">
            <v>JBA-14301-58</v>
          </cell>
          <cell r="D73" t="str">
            <v>14301-58</v>
          </cell>
          <cell r="E73" t="str">
            <v>Jabra Evolve2 65FlexCarryPouch 1 piece</v>
          </cell>
          <cell r="F73">
            <v>1070</v>
          </cell>
          <cell r="G73">
            <v>1000</v>
          </cell>
          <cell r="H73">
            <v>890</v>
          </cell>
          <cell r="I73">
            <v>770</v>
          </cell>
        </row>
        <row r="74">
          <cell r="C74" t="str">
            <v>JBA-14101-86</v>
          </cell>
          <cell r="D74" t="str">
            <v>14101-86</v>
          </cell>
          <cell r="E74" t="str">
            <v>Jabra Evolve2 50/55 Earcushion 1 pair</v>
          </cell>
          <cell r="F74">
            <v>910</v>
          </cell>
          <cell r="G74">
            <v>850</v>
          </cell>
          <cell r="H74">
            <v>760</v>
          </cell>
          <cell r="I74">
            <v>660</v>
          </cell>
        </row>
        <row r="75">
          <cell r="C75" t="str">
            <v>JBA-14301-56</v>
          </cell>
          <cell r="D75" t="str">
            <v>14301-56</v>
          </cell>
          <cell r="E75" t="str">
            <v>Jabra Evolve2 55 CarryPouch 10 pieces</v>
          </cell>
          <cell r="F75">
            <v>3930</v>
          </cell>
          <cell r="G75">
            <v>3670</v>
          </cell>
          <cell r="H75">
            <v>3330</v>
          </cell>
          <cell r="I75">
            <v>2900</v>
          </cell>
        </row>
        <row r="76">
          <cell r="C76" t="str">
            <v>JBA-14301-57</v>
          </cell>
          <cell r="D76" t="str">
            <v>14301-57</v>
          </cell>
          <cell r="E76" t="str">
            <v>Jabra Evolve2 50 CarryPouch 10 pieces</v>
          </cell>
          <cell r="F76">
            <v>3930</v>
          </cell>
          <cell r="G76">
            <v>3670</v>
          </cell>
          <cell r="H76">
            <v>3330</v>
          </cell>
          <cell r="I76">
            <v>2900</v>
          </cell>
        </row>
        <row r="77">
          <cell r="D77" t="str">
            <v>Jabra Engage Accessories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C78" t="str">
            <v>JBA-14101-60</v>
          </cell>
          <cell r="D78" t="str">
            <v>14101-60</v>
          </cell>
          <cell r="E78" t="str">
            <v>Jabra Engage Ear Cushions for Stereo headset, 5 pairs</v>
          </cell>
          <cell r="F78">
            <v>4130</v>
          </cell>
          <cell r="G78">
            <v>3860</v>
          </cell>
          <cell r="H78">
            <v>3200</v>
          </cell>
          <cell r="I78">
            <v>2780</v>
          </cell>
        </row>
        <row r="79">
          <cell r="C79" t="str">
            <v>JBA-14101-61</v>
          </cell>
          <cell r="D79" t="str">
            <v>14101-61</v>
          </cell>
          <cell r="E79" t="str">
            <v>Jabra Engage Ear Cushions for Mono headset, 10 pieces</v>
          </cell>
          <cell r="F79">
            <v>4130</v>
          </cell>
          <cell r="G79">
            <v>3860</v>
          </cell>
          <cell r="H79">
            <v>3200</v>
          </cell>
          <cell r="I79">
            <v>2780</v>
          </cell>
        </row>
        <row r="80">
          <cell r="C80" t="str">
            <v>JBA-14101-72</v>
          </cell>
          <cell r="D80" t="str">
            <v>14101-72</v>
          </cell>
          <cell r="E80" t="str">
            <v>Jabra Engage Ear Cushions for Stereo headset, 1 pair</v>
          </cell>
          <cell r="F80">
            <v>810</v>
          </cell>
          <cell r="G80">
            <v>760</v>
          </cell>
          <cell r="H80">
            <v>620</v>
          </cell>
          <cell r="I80">
            <v>540</v>
          </cell>
        </row>
        <row r="81">
          <cell r="C81" t="str">
            <v>JBA-14101-73</v>
          </cell>
          <cell r="D81" t="str">
            <v>14101-73</v>
          </cell>
          <cell r="E81" t="str">
            <v>Jabra Engage Ear Cushions for Mono headset, 2 pieces</v>
          </cell>
          <cell r="F81">
            <v>810</v>
          </cell>
          <cell r="G81">
            <v>760</v>
          </cell>
          <cell r="H81">
            <v>620</v>
          </cell>
          <cell r="I81">
            <v>540</v>
          </cell>
        </row>
        <row r="82">
          <cell r="C82" t="str">
            <v>JBA-14121-34</v>
          </cell>
          <cell r="D82" t="str">
            <v>14121-34</v>
          </cell>
          <cell r="E82" t="str">
            <v>Jabra Engage Headband Pad</v>
          </cell>
          <cell r="F82">
            <v>1630</v>
          </cell>
          <cell r="G82">
            <v>1520</v>
          </cell>
          <cell r="H82">
            <v>1290</v>
          </cell>
          <cell r="I82">
            <v>1120</v>
          </cell>
        </row>
        <row r="83">
          <cell r="C83" t="str">
            <v>JBA-14121-37</v>
          </cell>
          <cell r="D83" t="str">
            <v>14121-37</v>
          </cell>
          <cell r="E83" t="str">
            <v>Jabra Engage Neckband for Mono headset</v>
          </cell>
          <cell r="F83">
            <v>940</v>
          </cell>
          <cell r="G83">
            <v>880</v>
          </cell>
          <cell r="H83">
            <v>760</v>
          </cell>
          <cell r="I83">
            <v>660</v>
          </cell>
        </row>
        <row r="84">
          <cell r="C84" t="str">
            <v>JBA-14121-38</v>
          </cell>
          <cell r="D84" t="str">
            <v>14121-38</v>
          </cell>
          <cell r="E84" t="str">
            <v>Jabra Engage Neckband for Convertible headset</v>
          </cell>
          <cell r="F84">
            <v>940</v>
          </cell>
          <cell r="G84">
            <v>880</v>
          </cell>
          <cell r="H84">
            <v>760</v>
          </cell>
          <cell r="I84">
            <v>660</v>
          </cell>
        </row>
        <row r="85">
          <cell r="C85" t="str">
            <v>JBA-14121-39</v>
          </cell>
          <cell r="D85" t="str">
            <v>14121-39</v>
          </cell>
          <cell r="E85" t="str">
            <v>Jabra Engage Mono Headband</v>
          </cell>
          <cell r="F85">
            <v>940</v>
          </cell>
          <cell r="G85">
            <v>880</v>
          </cell>
          <cell r="H85">
            <v>760</v>
          </cell>
          <cell r="I85">
            <v>660</v>
          </cell>
        </row>
        <row r="86">
          <cell r="C86" t="str">
            <v>JBA-14121-40</v>
          </cell>
          <cell r="D86" t="str">
            <v>14121-40</v>
          </cell>
          <cell r="E86" t="str">
            <v>Jabra Engage Headband for Convertible headset</v>
          </cell>
          <cell r="F86">
            <v>940</v>
          </cell>
          <cell r="G86">
            <v>880</v>
          </cell>
          <cell r="H86">
            <v>760</v>
          </cell>
          <cell r="I86">
            <v>660</v>
          </cell>
        </row>
        <row r="87">
          <cell r="C87" t="str">
            <v>JBA-14121-41</v>
          </cell>
          <cell r="D87" t="str">
            <v>14121-41</v>
          </cell>
          <cell r="E87" t="str">
            <v>Jabra Engage Convertible Earhook and gels Accessory Pack</v>
          </cell>
          <cell r="F87">
            <v>1140</v>
          </cell>
          <cell r="G87">
            <v>1070</v>
          </cell>
          <cell r="H87">
            <v>890</v>
          </cell>
          <cell r="I87">
            <v>770</v>
          </cell>
        </row>
        <row r="88">
          <cell r="D88" t="str">
            <v>Jabra Wireless - Generic Accessories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C89" t="str">
            <v>JBA-14201-10</v>
          </cell>
          <cell r="D89" t="str">
            <v>14201-10</v>
          </cell>
          <cell r="E89" t="str">
            <v>Siemens DHSG Cable, GN 9120, GN 9300</v>
          </cell>
          <cell r="F89">
            <v>1330</v>
          </cell>
          <cell r="G89">
            <v>1240</v>
          </cell>
          <cell r="H89">
            <v>1150</v>
          </cell>
          <cell r="I89">
            <v>1000</v>
          </cell>
        </row>
        <row r="90">
          <cell r="C90" t="str">
            <v>JBA-14201-26</v>
          </cell>
          <cell r="D90" t="str">
            <v>14201-26</v>
          </cell>
          <cell r="E90" t="str">
            <v>Jabra USB-A to Micro-USB Cable, 1.5m</v>
          </cell>
          <cell r="F90">
            <v>1330</v>
          </cell>
          <cell r="G90">
            <v>1240</v>
          </cell>
          <cell r="H90">
            <v>1020</v>
          </cell>
          <cell r="I90">
            <v>890</v>
          </cell>
        </row>
        <row r="91">
          <cell r="C91" t="str">
            <v>JBA-14201-37</v>
          </cell>
          <cell r="D91" t="str">
            <v>14201-37</v>
          </cell>
          <cell r="E91" t="str">
            <v>For Alcatel Phones 80x9s phones</v>
          </cell>
          <cell r="F91">
            <v>1820</v>
          </cell>
          <cell r="G91">
            <v>1700</v>
          </cell>
          <cell r="H91">
            <v>1460</v>
          </cell>
          <cell r="I91">
            <v>1270</v>
          </cell>
        </row>
        <row r="92">
          <cell r="D92" t="str">
            <v>Jabra Biz Series Corded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C93" t="str">
            <v>JBA-2403-820-205</v>
          </cell>
          <cell r="D93" t="str">
            <v>2403-820-205</v>
          </cell>
          <cell r="E93" t="str">
            <v>Jabra BIZ 2400 II Mono</v>
          </cell>
          <cell r="F93">
            <v>7050</v>
          </cell>
          <cell r="G93">
            <v>6590</v>
          </cell>
          <cell r="H93">
            <v>5290</v>
          </cell>
          <cell r="I93">
            <v>4600</v>
          </cell>
        </row>
        <row r="94">
          <cell r="C94" t="str">
            <v>JBA-2406-820-205</v>
          </cell>
          <cell r="D94" t="str">
            <v>2406-820-205</v>
          </cell>
          <cell r="E94" t="str">
            <v>Jabra BIZ 2400 II Mono 3-1</v>
          </cell>
          <cell r="F94">
            <v>6760</v>
          </cell>
          <cell r="G94">
            <v>6320</v>
          </cell>
          <cell r="H94">
            <v>4800</v>
          </cell>
          <cell r="I94">
            <v>4180</v>
          </cell>
        </row>
        <row r="95">
          <cell r="C95" t="str">
            <v>JBA-2409-820-205</v>
          </cell>
          <cell r="D95" t="str">
            <v>2409-820-205</v>
          </cell>
          <cell r="E95" t="str">
            <v>Jabra BIZ 2400 II Duo</v>
          </cell>
          <cell r="F95">
            <v>7830</v>
          </cell>
          <cell r="G95">
            <v>7320</v>
          </cell>
          <cell r="H95">
            <v>5290</v>
          </cell>
          <cell r="I95">
            <v>4600</v>
          </cell>
        </row>
        <row r="96">
          <cell r="C96" t="str">
            <v>JBA-2406-720-209</v>
          </cell>
          <cell r="D96" t="str">
            <v>2406-720-209</v>
          </cell>
          <cell r="E96" t="str">
            <v>Jabra BIZ 2400 II Mono 3-1, Mic 72 UNC</v>
          </cell>
          <cell r="F96">
            <v>7830</v>
          </cell>
          <cell r="G96">
            <v>7320</v>
          </cell>
          <cell r="H96">
            <v>5290</v>
          </cell>
          <cell r="I96">
            <v>4600</v>
          </cell>
        </row>
        <row r="97">
          <cell r="C97" t="str">
            <v>JBA-2409-720-209</v>
          </cell>
          <cell r="D97" t="str">
            <v>2409-720-209</v>
          </cell>
          <cell r="E97" t="str">
            <v>Jabra BIZ 2400 II Duo, Mic 72 UNC</v>
          </cell>
          <cell r="F97">
            <v>8220</v>
          </cell>
          <cell r="G97">
            <v>7680</v>
          </cell>
          <cell r="H97">
            <v>5480</v>
          </cell>
          <cell r="I97">
            <v>4770</v>
          </cell>
        </row>
        <row r="98">
          <cell r="C98" t="str">
            <v>JBA-2486-820-209</v>
          </cell>
          <cell r="D98" t="str">
            <v>2486-820-209</v>
          </cell>
          <cell r="E98" t="str">
            <v>Jabra BIZ 2400 II Mono 3-1 , Mic. 82 NC, Wideband</v>
          </cell>
          <cell r="F98">
            <v>7440</v>
          </cell>
          <cell r="G98">
            <v>6950</v>
          </cell>
          <cell r="H98">
            <v>5290</v>
          </cell>
          <cell r="I98">
            <v>4600</v>
          </cell>
        </row>
        <row r="99">
          <cell r="C99" t="str">
            <v>JBA-2489-820-209</v>
          </cell>
          <cell r="D99" t="str">
            <v>2489-820-209</v>
          </cell>
          <cell r="E99" t="str">
            <v>Jabra BIZ 2400 II Duo, Mic. 82 NC, Wideband</v>
          </cell>
          <cell r="F99">
            <v>7830</v>
          </cell>
          <cell r="G99">
            <v>7320</v>
          </cell>
          <cell r="H99">
            <v>5290</v>
          </cell>
          <cell r="I99">
            <v>4600</v>
          </cell>
        </row>
        <row r="100">
          <cell r="C100" t="str">
            <v>JBA-2486-825-209</v>
          </cell>
          <cell r="D100" t="str">
            <v>2486-825-209</v>
          </cell>
          <cell r="E100" t="str">
            <v>Jabra BIZ 2400 II Mono 3-1, Mic. 82 NC, WB, Balance</v>
          </cell>
          <cell r="F100">
            <v>7440</v>
          </cell>
          <cell r="G100">
            <v>6950</v>
          </cell>
          <cell r="H100">
            <v>6170</v>
          </cell>
          <cell r="I100">
            <v>5370</v>
          </cell>
        </row>
        <row r="101">
          <cell r="C101" t="str">
            <v>JBA-2489-825-209</v>
          </cell>
          <cell r="D101" t="str">
            <v>2489-825-209</v>
          </cell>
          <cell r="E101" t="str">
            <v>Jabra BIZ 2400 II Duo, Mic. 82 NC, WB, Balance</v>
          </cell>
          <cell r="F101">
            <v>7830</v>
          </cell>
          <cell r="G101">
            <v>7320</v>
          </cell>
          <cell r="H101">
            <v>5290</v>
          </cell>
          <cell r="I101">
            <v>4600</v>
          </cell>
        </row>
        <row r="102">
          <cell r="C102" t="str">
            <v>JBA-2303-820-105</v>
          </cell>
          <cell r="D102" t="str">
            <v>2303-820-105</v>
          </cell>
          <cell r="E102" t="str">
            <v>Jabra BIZ 2300 Mono, NC</v>
          </cell>
          <cell r="F102">
            <v>4290</v>
          </cell>
          <cell r="G102">
            <v>4010</v>
          </cell>
          <cell r="H102">
            <v>3260</v>
          </cell>
          <cell r="I102">
            <v>2840</v>
          </cell>
        </row>
        <row r="103">
          <cell r="C103" t="str">
            <v>JBA-2309-820-105</v>
          </cell>
          <cell r="D103" t="str">
            <v>2309-820-105</v>
          </cell>
          <cell r="E103" t="str">
            <v>Jabra BIZ 2300 Duo, NC</v>
          </cell>
          <cell r="F103">
            <v>5330</v>
          </cell>
          <cell r="G103">
            <v>4980</v>
          </cell>
          <cell r="H103">
            <v>4030</v>
          </cell>
          <cell r="I103">
            <v>3510</v>
          </cell>
        </row>
        <row r="104">
          <cell r="C104" t="str">
            <v>JBA-2393-823-109</v>
          </cell>
          <cell r="D104" t="str">
            <v>2393-823-109</v>
          </cell>
          <cell r="E104" t="str">
            <v>Jabra BIZ 2300 Mono, USB, MS</v>
          </cell>
          <cell r="F104">
            <v>5490</v>
          </cell>
          <cell r="G104">
            <v>5130</v>
          </cell>
          <cell r="H104">
            <v>4110</v>
          </cell>
          <cell r="I104">
            <v>3580</v>
          </cell>
        </row>
        <row r="105">
          <cell r="C105" t="str">
            <v>JBA-2393-829-109</v>
          </cell>
          <cell r="D105" t="str">
            <v>2393-829-109</v>
          </cell>
          <cell r="E105" t="str">
            <v>Jabra BIZ 2300 Mono, USB, UC</v>
          </cell>
          <cell r="F105">
            <v>5490</v>
          </cell>
          <cell r="G105">
            <v>5130</v>
          </cell>
          <cell r="H105">
            <v>4110</v>
          </cell>
          <cell r="I105">
            <v>3580</v>
          </cell>
        </row>
        <row r="106">
          <cell r="C106" t="str">
            <v>JBA-2399-823-109</v>
          </cell>
          <cell r="D106" t="str">
            <v>2399-823-109</v>
          </cell>
          <cell r="E106" t="str">
            <v>Jabra BIZ 2300 Duo, USB, MS</v>
          </cell>
          <cell r="F106">
            <v>6310</v>
          </cell>
          <cell r="G106">
            <v>5900</v>
          </cell>
          <cell r="H106">
            <v>4840</v>
          </cell>
          <cell r="I106">
            <v>4210</v>
          </cell>
        </row>
        <row r="107">
          <cell r="C107" t="str">
            <v>JBA-2399-829-109</v>
          </cell>
          <cell r="D107" t="str">
            <v>2399-829-109</v>
          </cell>
          <cell r="E107" t="str">
            <v>Jabra BIZ 2300 Duo, USB, UC</v>
          </cell>
          <cell r="F107">
            <v>6310</v>
          </cell>
          <cell r="G107">
            <v>5900</v>
          </cell>
          <cell r="H107">
            <v>4840</v>
          </cell>
          <cell r="I107">
            <v>4210</v>
          </cell>
        </row>
        <row r="108">
          <cell r="C108" t="str">
            <v>JBA-2389-820-109</v>
          </cell>
          <cell r="D108" t="str">
            <v>2389-820-109</v>
          </cell>
          <cell r="E108" t="str">
            <v>Jabra Biz 2300 QD, Wideband, Duo</v>
          </cell>
          <cell r="F108">
            <v>5070</v>
          </cell>
          <cell r="G108">
            <v>4740</v>
          </cell>
          <cell r="H108">
            <v>3910</v>
          </cell>
          <cell r="I108">
            <v>3400</v>
          </cell>
        </row>
        <row r="109">
          <cell r="C109" t="str">
            <v>JBA-2393-829-189</v>
          </cell>
          <cell r="D109" t="str">
            <v>2393-829-189</v>
          </cell>
          <cell r="E109" t="str">
            <v>Biz 2300 Mono USB-C - UC Version</v>
          </cell>
          <cell r="F109">
            <v>5720</v>
          </cell>
          <cell r="G109">
            <v>5350</v>
          </cell>
          <cell r="H109">
            <v>4840</v>
          </cell>
          <cell r="I109">
            <v>4210</v>
          </cell>
        </row>
        <row r="110">
          <cell r="C110" t="str">
            <v>JBA-2399-829-189</v>
          </cell>
          <cell r="D110" t="str">
            <v>2399-829-189</v>
          </cell>
          <cell r="E110" t="str">
            <v>Biz 2300 Duo USB-C - UC Version</v>
          </cell>
          <cell r="F110">
            <v>6500</v>
          </cell>
          <cell r="G110">
            <v>6070</v>
          </cell>
          <cell r="H110">
            <v>4970</v>
          </cell>
          <cell r="I110">
            <v>4320</v>
          </cell>
        </row>
        <row r="111">
          <cell r="C111" t="str">
            <v>JBA-2399-823-189</v>
          </cell>
          <cell r="D111" t="str">
            <v>2399-823-189</v>
          </cell>
          <cell r="E111" t="str">
            <v>Biz 2300 Duo USB-C - MS Version</v>
          </cell>
          <cell r="F111">
            <v>6500</v>
          </cell>
          <cell r="G111">
            <v>6070</v>
          </cell>
          <cell r="H111">
            <v>4970</v>
          </cell>
          <cell r="I111">
            <v>4320</v>
          </cell>
        </row>
        <row r="112">
          <cell r="C112" t="str">
            <v>JBA-1513-0157</v>
          </cell>
          <cell r="D112" t="str">
            <v>1513-0157</v>
          </cell>
          <cell r="E112" t="str">
            <v>Jabra BIZ 1500 QD Mono</v>
          </cell>
          <cell r="F112">
            <v>2370</v>
          </cell>
          <cell r="G112">
            <v>2210</v>
          </cell>
          <cell r="H112">
            <v>1770</v>
          </cell>
          <cell r="I112">
            <v>1540</v>
          </cell>
        </row>
        <row r="113">
          <cell r="C113" t="str">
            <v>JBA-1519-0157</v>
          </cell>
          <cell r="D113" t="str">
            <v>1519-0157</v>
          </cell>
          <cell r="E113" t="str">
            <v>Jabra BIZ 1500 QD Duo</v>
          </cell>
          <cell r="F113">
            <v>2570</v>
          </cell>
          <cell r="G113">
            <v>2400</v>
          </cell>
          <cell r="H113">
            <v>1850</v>
          </cell>
          <cell r="I113">
            <v>1610</v>
          </cell>
        </row>
        <row r="114">
          <cell r="C114" t="str">
            <v>JBA-1553-0159</v>
          </cell>
          <cell r="D114" t="str">
            <v>1553-0159</v>
          </cell>
          <cell r="E114" t="str">
            <v>Jabra BIZ 1500 USB Mono</v>
          </cell>
          <cell r="F114">
            <v>2760</v>
          </cell>
          <cell r="G114">
            <v>2580</v>
          </cell>
          <cell r="H114">
            <v>2140</v>
          </cell>
          <cell r="I114">
            <v>1860</v>
          </cell>
        </row>
        <row r="115">
          <cell r="C115" t="str">
            <v>JBA-1559-0159</v>
          </cell>
          <cell r="D115" t="str">
            <v>1559-0159</v>
          </cell>
          <cell r="E115" t="str">
            <v>Jabra BIZ 1500 USB Duo</v>
          </cell>
          <cell r="F115">
            <v>2960</v>
          </cell>
          <cell r="G115">
            <v>2770</v>
          </cell>
          <cell r="H115">
            <v>2220</v>
          </cell>
          <cell r="I115">
            <v>1930</v>
          </cell>
        </row>
        <row r="116">
          <cell r="D116" t="str">
            <v>Jabra Biz Accessories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</row>
        <row r="117">
          <cell r="C117" t="str">
            <v>JBA-14101-37</v>
          </cell>
          <cell r="D117" t="str">
            <v>14101-37</v>
          </cell>
          <cell r="E117" t="str">
            <v>Leather Ear Cushion - BIZ 2300, 10 pcs packed in 5x2</v>
          </cell>
          <cell r="F117">
            <v>940</v>
          </cell>
          <cell r="G117">
            <v>880</v>
          </cell>
          <cell r="H117">
            <v>840</v>
          </cell>
          <cell r="I117">
            <v>730</v>
          </cell>
        </row>
        <row r="118">
          <cell r="C118" t="str">
            <v>JBA-14101-38</v>
          </cell>
          <cell r="D118" t="str">
            <v>14101-38</v>
          </cell>
          <cell r="E118" t="str">
            <v>Foam Ear Cushion - BIZ 2300, 10 pcs packed in 5x2</v>
          </cell>
          <cell r="F118">
            <v>720</v>
          </cell>
          <cell r="G118">
            <v>670</v>
          </cell>
          <cell r="H118">
            <v>530</v>
          </cell>
          <cell r="I118">
            <v>460</v>
          </cell>
        </row>
        <row r="119">
          <cell r="C119" t="str">
            <v>JBA-14101-39</v>
          </cell>
          <cell r="D119" t="str">
            <v>14101-39</v>
          </cell>
          <cell r="E119" t="str">
            <v>Clothing Clip, 10 pcs</v>
          </cell>
          <cell r="F119">
            <v>750</v>
          </cell>
          <cell r="G119">
            <v>700</v>
          </cell>
          <cell r="H119">
            <v>620</v>
          </cell>
          <cell r="I119">
            <v>540</v>
          </cell>
        </row>
        <row r="120">
          <cell r="C120" t="str">
            <v>JBA-14101-17</v>
          </cell>
          <cell r="D120" t="str">
            <v>14101-17</v>
          </cell>
          <cell r="E120" t="str">
            <v>Jabra BIZ 2400  Ear Gel, 5pcs</v>
          </cell>
          <cell r="F120">
            <v>460</v>
          </cell>
          <cell r="G120">
            <v>430</v>
          </cell>
          <cell r="H120">
            <v>400</v>
          </cell>
          <cell r="I120">
            <v>350</v>
          </cell>
        </row>
        <row r="121">
          <cell r="C121" t="str">
            <v>JBA-14101-48</v>
          </cell>
          <cell r="D121" t="str">
            <v>14101-48</v>
          </cell>
          <cell r="E121" t="str">
            <v>Jabra BIZ 2400 II leatherette, Medium, 10pcs</v>
          </cell>
          <cell r="F121">
            <v>1370</v>
          </cell>
          <cell r="G121">
            <v>1280</v>
          </cell>
          <cell r="H121">
            <v>1070</v>
          </cell>
          <cell r="I121">
            <v>930</v>
          </cell>
        </row>
        <row r="122">
          <cell r="C122" t="str">
            <v>JBA-14101-49</v>
          </cell>
          <cell r="D122" t="str">
            <v>14101-49</v>
          </cell>
          <cell r="E122" t="str">
            <v>Jabra BIZ 2400 II leatherette, Large, 10pcs</v>
          </cell>
          <cell r="F122">
            <v>1820</v>
          </cell>
          <cell r="G122">
            <v>1700</v>
          </cell>
          <cell r="H122">
            <v>1640</v>
          </cell>
          <cell r="I122">
            <v>1430</v>
          </cell>
        </row>
        <row r="123">
          <cell r="C123" t="str">
            <v>JBA-14101-50</v>
          </cell>
          <cell r="D123" t="str">
            <v>14101-50</v>
          </cell>
          <cell r="E123" t="str">
            <v>Jabra BIZ 2400 II foam ear cushion, Large 10pcs</v>
          </cell>
          <cell r="F123">
            <v>1630</v>
          </cell>
          <cell r="G123">
            <v>1520</v>
          </cell>
          <cell r="H123">
            <v>1150</v>
          </cell>
          <cell r="I123">
            <v>1000</v>
          </cell>
        </row>
        <row r="124">
          <cell r="C124" t="str">
            <v>JBA-14101-51</v>
          </cell>
          <cell r="D124" t="str">
            <v>14101-51</v>
          </cell>
          <cell r="E124" t="str">
            <v>Jabra BIZ 2400 Headband Cushion, 5pcs</v>
          </cell>
          <cell r="F124">
            <v>1630</v>
          </cell>
          <cell r="G124">
            <v>1520</v>
          </cell>
          <cell r="H124">
            <v>1150</v>
          </cell>
          <cell r="I124">
            <v>1000</v>
          </cell>
        </row>
        <row r="125">
          <cell r="C125" t="str">
            <v>JBA-14101-52</v>
          </cell>
          <cell r="D125" t="str">
            <v>14101-52</v>
          </cell>
          <cell r="E125" t="str">
            <v>Clothing Clip, 10 pcs</v>
          </cell>
          <cell r="F125">
            <v>1140</v>
          </cell>
          <cell r="G125">
            <v>1070</v>
          </cell>
          <cell r="H125">
            <v>840</v>
          </cell>
          <cell r="I125">
            <v>730</v>
          </cell>
        </row>
        <row r="126">
          <cell r="C126" t="str">
            <v>JBA-14121-15</v>
          </cell>
          <cell r="D126" t="str">
            <v>14121-15</v>
          </cell>
          <cell r="E126" t="str">
            <v>Jabra BIZ 2400 Neckband, BIZ 2400 with coupling</v>
          </cell>
          <cell r="F126">
            <v>850</v>
          </cell>
          <cell r="G126">
            <v>790</v>
          </cell>
          <cell r="H126">
            <v>530</v>
          </cell>
          <cell r="I126">
            <v>460</v>
          </cell>
        </row>
        <row r="127">
          <cell r="C127" t="str">
            <v>JBA-14121-18</v>
          </cell>
          <cell r="D127" t="str">
            <v>14121-18</v>
          </cell>
          <cell r="E127" t="str">
            <v>Jabra BIZ 2400 Earhook, Small &amp; medium size</v>
          </cell>
          <cell r="F127">
            <v>850</v>
          </cell>
          <cell r="G127">
            <v>790</v>
          </cell>
          <cell r="H127">
            <v>620</v>
          </cell>
          <cell r="I127">
            <v>540</v>
          </cell>
        </row>
        <row r="128">
          <cell r="C128" t="str">
            <v>JBA-14121-20</v>
          </cell>
          <cell r="D128" t="str">
            <v>14121-20</v>
          </cell>
          <cell r="E128" t="str">
            <v>Jabra BIZ 2400 Headband, Biz 2400 Mono UC</v>
          </cell>
          <cell r="F128">
            <v>850</v>
          </cell>
          <cell r="G128">
            <v>790</v>
          </cell>
          <cell r="H128">
            <v>620</v>
          </cell>
          <cell r="I128">
            <v>540</v>
          </cell>
        </row>
        <row r="129">
          <cell r="C129" t="str">
            <v>JBA-14101-02</v>
          </cell>
          <cell r="D129" t="str">
            <v>14101-02</v>
          </cell>
          <cell r="E129" t="str">
            <v>King Size Leather Foam Cover, 10pcs - GN 2000/BIZ 1500</v>
          </cell>
          <cell r="F129">
            <v>1140</v>
          </cell>
          <cell r="G129">
            <v>1070</v>
          </cell>
          <cell r="H129">
            <v>790</v>
          </cell>
          <cell r="I129">
            <v>690</v>
          </cell>
        </row>
        <row r="130">
          <cell r="C130" t="str">
            <v>JBA-14101-03</v>
          </cell>
          <cell r="D130" t="str">
            <v>14101-03</v>
          </cell>
          <cell r="E130" t="str">
            <v>Black Mic Foam Cover, 10pcs, Biz 1500</v>
          </cell>
          <cell r="F130">
            <v>940</v>
          </cell>
          <cell r="G130">
            <v>880</v>
          </cell>
          <cell r="H130">
            <v>670</v>
          </cell>
          <cell r="I130">
            <v>580</v>
          </cell>
        </row>
        <row r="131">
          <cell r="C131" t="str">
            <v>JBA-14101-04</v>
          </cell>
          <cell r="D131" t="str">
            <v>14101-04</v>
          </cell>
          <cell r="E131" t="str">
            <v>Black Foam Ear Cushions, 10pcs, Biz 1500</v>
          </cell>
          <cell r="F131">
            <v>940</v>
          </cell>
          <cell r="G131">
            <v>880</v>
          </cell>
          <cell r="H131">
            <v>670</v>
          </cell>
          <cell r="I131">
            <v>580</v>
          </cell>
        </row>
        <row r="132">
          <cell r="D132" t="str">
            <v>Jabra GN2100 Series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</row>
        <row r="133">
          <cell r="C133" t="str">
            <v>JBA-01-0282</v>
          </cell>
          <cell r="D133" t="str">
            <v>01-0282</v>
          </cell>
          <cell r="E133" t="str">
            <v>GN 2125-NC-AP, flex NC Bin</v>
          </cell>
          <cell r="F133">
            <v>5200</v>
          </cell>
          <cell r="G133">
            <v>4860</v>
          </cell>
          <cell r="H133">
            <v>3770</v>
          </cell>
          <cell r="I133">
            <v>3280</v>
          </cell>
        </row>
        <row r="134">
          <cell r="C134" t="str">
            <v>JBA-04-0020</v>
          </cell>
          <cell r="D134" t="str">
            <v>04-0020</v>
          </cell>
          <cell r="E134" t="str">
            <v>GN 2120 NC-AP / SureFit Combo</v>
          </cell>
          <cell r="F134">
            <v>4390</v>
          </cell>
          <cell r="G134">
            <v>4100</v>
          </cell>
          <cell r="H134">
            <v>3720</v>
          </cell>
          <cell r="I134">
            <v>3240</v>
          </cell>
        </row>
        <row r="135">
          <cell r="C135" t="str">
            <v>JBA-2127-80-54</v>
          </cell>
          <cell r="D135" t="str">
            <v>2127-80-54</v>
          </cell>
          <cell r="E135" t="str">
            <v>GN 2100 Flex w. Telecoil, GN2100 - 2125 NCTC</v>
          </cell>
          <cell r="F135">
            <v>3510</v>
          </cell>
          <cell r="G135">
            <v>3280</v>
          </cell>
          <cell r="H135">
            <v>2530</v>
          </cell>
          <cell r="I135">
            <v>2200</v>
          </cell>
        </row>
        <row r="136">
          <cell r="D136" t="str">
            <v>Jabra GN2100 Accessories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</row>
        <row r="137">
          <cell r="C137" t="str">
            <v>JBA-0440-149</v>
          </cell>
          <cell r="D137" t="str">
            <v>0440-149</v>
          </cell>
          <cell r="E137" t="str">
            <v>GN 2100 King Size Ear Kit, w Earplate _ Cushion</v>
          </cell>
          <cell r="F137">
            <v>290</v>
          </cell>
          <cell r="G137">
            <v>270</v>
          </cell>
          <cell r="H137">
            <v>170</v>
          </cell>
          <cell r="I137">
            <v>150</v>
          </cell>
        </row>
        <row r="138">
          <cell r="D138" t="str">
            <v>Jabra Evolve Series Corded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C139" t="str">
            <v>Jba-5393-829-369</v>
          </cell>
          <cell r="D139" t="str">
            <v>5393-829-369</v>
          </cell>
          <cell r="E139" t="str">
            <v>Jabra Evolve 30 II, USB C/A Mono UC</v>
          </cell>
          <cell r="F139">
            <v>2730</v>
          </cell>
          <cell r="G139">
            <v>2550</v>
          </cell>
          <cell r="H139">
            <v>2060</v>
          </cell>
          <cell r="I139">
            <v>1790</v>
          </cell>
        </row>
        <row r="140">
          <cell r="C140" t="str">
            <v>Jba-5393-823-369</v>
          </cell>
          <cell r="D140" t="str">
            <v>5393-823-369</v>
          </cell>
          <cell r="E140" t="str">
            <v>Jabra Evolve 30 II, USB C/A Mono MS</v>
          </cell>
          <cell r="F140">
            <v>2730</v>
          </cell>
          <cell r="G140">
            <v>2550</v>
          </cell>
          <cell r="H140">
            <v>2060</v>
          </cell>
          <cell r="I140">
            <v>1790</v>
          </cell>
        </row>
        <row r="141">
          <cell r="C141" t="str">
            <v>Jba-5399-823-369</v>
          </cell>
          <cell r="D141" t="str">
            <v>5399-823-369</v>
          </cell>
          <cell r="E141" t="str">
            <v>Jabra Evolve 30 II, USB C/A Stereo Stereo MS</v>
          </cell>
          <cell r="F141">
            <v>2960</v>
          </cell>
          <cell r="G141">
            <v>2770</v>
          </cell>
          <cell r="H141">
            <v>2220</v>
          </cell>
          <cell r="I141">
            <v>1930</v>
          </cell>
        </row>
        <row r="142">
          <cell r="C142" t="str">
            <v>Jba-5399-829-369</v>
          </cell>
          <cell r="D142" t="str">
            <v>5399-829-369</v>
          </cell>
          <cell r="E142" t="str">
            <v>Jabra Evolve 30 II, USB C/A Stereo Stereo UC</v>
          </cell>
          <cell r="F142">
            <v>2960</v>
          </cell>
          <cell r="G142">
            <v>2770</v>
          </cell>
          <cell r="H142">
            <v>2220</v>
          </cell>
          <cell r="I142">
            <v>1930</v>
          </cell>
        </row>
        <row r="143">
          <cell r="C143" t="str">
            <v>Jba-4993-823-169</v>
          </cell>
          <cell r="D143" t="str">
            <v>4993-823-169</v>
          </cell>
          <cell r="E143" t="str">
            <v>Jabra Evolve 20, USB C/A MS Mono</v>
          </cell>
          <cell r="F143">
            <v>1790</v>
          </cell>
          <cell r="G143">
            <v>1670</v>
          </cell>
          <cell r="H143">
            <v>1290</v>
          </cell>
          <cell r="I143">
            <v>1120</v>
          </cell>
        </row>
        <row r="144">
          <cell r="C144" t="str">
            <v>Jba-4993-829-269</v>
          </cell>
          <cell r="D144" t="str">
            <v>4993-829-269</v>
          </cell>
          <cell r="E144" t="str">
            <v>Jabra Evolve 20, USB C/A UC Mono</v>
          </cell>
          <cell r="F144">
            <v>1790</v>
          </cell>
          <cell r="G144">
            <v>1670</v>
          </cell>
          <cell r="H144">
            <v>1290</v>
          </cell>
          <cell r="I144">
            <v>1120</v>
          </cell>
        </row>
        <row r="145">
          <cell r="C145" t="str">
            <v>Jba-4999-829-269</v>
          </cell>
          <cell r="D145" t="str">
            <v>4999-829-269</v>
          </cell>
          <cell r="E145" t="str">
            <v>Jabra Evolve 20, USB C/A, UC Stereo</v>
          </cell>
          <cell r="F145">
            <v>1980</v>
          </cell>
          <cell r="G145">
            <v>1850</v>
          </cell>
          <cell r="H145">
            <v>1450</v>
          </cell>
          <cell r="I145">
            <v>1260</v>
          </cell>
        </row>
        <row r="146">
          <cell r="C146" t="str">
            <v>Jba-4999-823-169</v>
          </cell>
          <cell r="D146" t="str">
            <v>4999-823-169</v>
          </cell>
          <cell r="E146" t="str">
            <v>Jabra Evolve 20, USB C/A, MS Stereo</v>
          </cell>
          <cell r="F146">
            <v>1980</v>
          </cell>
          <cell r="G146">
            <v>1850</v>
          </cell>
          <cell r="H146">
            <v>1450</v>
          </cell>
          <cell r="I146">
            <v>1260</v>
          </cell>
        </row>
        <row r="147">
          <cell r="C147" t="str">
            <v>Jba-4993-823-369</v>
          </cell>
          <cell r="D147" t="str">
            <v>4993-823-369</v>
          </cell>
          <cell r="E147" t="str">
            <v>Jabra Evolve 20 SE, USB C/A, MS Mono</v>
          </cell>
          <cell r="F147">
            <v>2110</v>
          </cell>
          <cell r="G147">
            <v>1970</v>
          </cell>
          <cell r="H147">
            <v>1490</v>
          </cell>
          <cell r="I147">
            <v>1300</v>
          </cell>
        </row>
        <row r="148">
          <cell r="C148" t="str">
            <v>Jba-4993-829-469</v>
          </cell>
          <cell r="D148" t="str">
            <v>4993-829-469</v>
          </cell>
          <cell r="E148" t="str">
            <v>Jabra Evolve 20 SE, USB C/A, UC Mono</v>
          </cell>
          <cell r="F148">
            <v>2110</v>
          </cell>
          <cell r="G148">
            <v>1970</v>
          </cell>
          <cell r="H148">
            <v>1490</v>
          </cell>
          <cell r="I148">
            <v>1300</v>
          </cell>
        </row>
        <row r="149">
          <cell r="C149" t="str">
            <v>Jba-4999-823-369</v>
          </cell>
          <cell r="D149" t="str">
            <v>4999-823-369</v>
          </cell>
          <cell r="E149" t="str">
            <v>Jabra Evolve 20 SE, USB C/A, MS Stereo</v>
          </cell>
          <cell r="F149">
            <v>2310</v>
          </cell>
          <cell r="G149">
            <v>2160</v>
          </cell>
          <cell r="H149">
            <v>1690</v>
          </cell>
          <cell r="I149">
            <v>1470</v>
          </cell>
        </row>
        <row r="150">
          <cell r="C150" t="str">
            <v>Jba-4999-829-469</v>
          </cell>
          <cell r="D150" t="str">
            <v>4999-829-469</v>
          </cell>
          <cell r="E150" t="str">
            <v>Jabra Evolve 20 SE, USB C/A, UC Stereo</v>
          </cell>
          <cell r="F150">
            <v>2310</v>
          </cell>
          <cell r="G150">
            <v>2160</v>
          </cell>
          <cell r="H150">
            <v>1690</v>
          </cell>
          <cell r="I150">
            <v>1470</v>
          </cell>
        </row>
        <row r="151">
          <cell r="C151" t="str">
            <v>JBA-2699-820-109</v>
          </cell>
          <cell r="D151" t="str">
            <v>2699-820-109</v>
          </cell>
          <cell r="E151" t="str">
            <v>Jabra Evolve 10 USB-A,Stereo</v>
          </cell>
          <cell r="F151">
            <v>990</v>
          </cell>
          <cell r="G151">
            <v>925.23364485981301</v>
          </cell>
          <cell r="H151">
            <v>790</v>
          </cell>
          <cell r="I151">
            <v>560</v>
          </cell>
        </row>
        <row r="152">
          <cell r="D152" t="str">
            <v>Jabra Evolve 2 Series Corded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C153" t="str">
            <v>Jba-24189-989-799</v>
          </cell>
          <cell r="D153" t="str">
            <v>24189-989-799</v>
          </cell>
          <cell r="E153" t="str">
            <v>Jabra Evolve2 40 SE, USB C/A, UC Stereo</v>
          </cell>
          <cell r="F153">
            <v>5460</v>
          </cell>
          <cell r="G153">
            <v>5100</v>
          </cell>
          <cell r="H153">
            <v>4200</v>
          </cell>
          <cell r="I153">
            <v>3650</v>
          </cell>
        </row>
        <row r="154">
          <cell r="C154" t="str">
            <v>Jba-24189-999-799</v>
          </cell>
          <cell r="D154" t="str">
            <v>24189-999-799</v>
          </cell>
          <cell r="E154" t="str">
            <v>Jabra Evolve2 40 SE, USB C/A, MS Stereo</v>
          </cell>
          <cell r="F154">
            <v>5460</v>
          </cell>
          <cell r="G154">
            <v>5100</v>
          </cell>
          <cell r="H154">
            <v>4200</v>
          </cell>
          <cell r="I154">
            <v>3650</v>
          </cell>
        </row>
        <row r="155">
          <cell r="C155" t="str">
            <v>Jba-24189-889-799</v>
          </cell>
          <cell r="D155" t="str">
            <v>24189-889-799</v>
          </cell>
          <cell r="E155" t="str">
            <v>Jabra Evolve2 40 SE, USB C/A UC Mono</v>
          </cell>
          <cell r="F155">
            <v>5070</v>
          </cell>
          <cell r="G155">
            <v>4740</v>
          </cell>
          <cell r="H155">
            <v>3910</v>
          </cell>
          <cell r="I155">
            <v>3400</v>
          </cell>
        </row>
        <row r="156">
          <cell r="C156" t="str">
            <v>Jba-24189-899-799</v>
          </cell>
          <cell r="D156" t="str">
            <v>24189-899-799</v>
          </cell>
          <cell r="E156" t="str">
            <v>Jabra Evolve2 40 SE, USB C/A MS Mono</v>
          </cell>
          <cell r="F156">
            <v>5070</v>
          </cell>
          <cell r="G156">
            <v>4740</v>
          </cell>
          <cell r="H156">
            <v>3910</v>
          </cell>
          <cell r="I156">
            <v>3400</v>
          </cell>
        </row>
        <row r="157">
          <cell r="C157" t="str">
            <v>Jba-23189-899-779</v>
          </cell>
          <cell r="D157" t="str">
            <v>23189-899-779</v>
          </cell>
          <cell r="E157" t="str">
            <v>Jabra Evolve2 30 SE, USB C/A, MS Mono</v>
          </cell>
          <cell r="F157">
            <v>3510</v>
          </cell>
          <cell r="G157">
            <v>3280</v>
          </cell>
          <cell r="H157">
            <v>2590</v>
          </cell>
          <cell r="I157">
            <v>2250</v>
          </cell>
        </row>
        <row r="158">
          <cell r="C158" t="str">
            <v>Jba-23189-889-779</v>
          </cell>
          <cell r="D158" t="str">
            <v>23189-889-779</v>
          </cell>
          <cell r="E158" t="str">
            <v>Jabra Evolve2 30 SE, USB C/A, UC Mono</v>
          </cell>
          <cell r="F158">
            <v>3510</v>
          </cell>
          <cell r="G158">
            <v>3280</v>
          </cell>
          <cell r="H158">
            <v>2590</v>
          </cell>
          <cell r="I158">
            <v>2250</v>
          </cell>
        </row>
        <row r="159">
          <cell r="C159" t="str">
            <v>Jba-23189-999-779</v>
          </cell>
          <cell r="D159" t="str">
            <v>23189-999-779</v>
          </cell>
          <cell r="E159" t="str">
            <v>Jabra Evolve2 30 SE, MS Stereo USB C/A</v>
          </cell>
          <cell r="F159">
            <v>3900</v>
          </cell>
          <cell r="G159">
            <v>3640</v>
          </cell>
          <cell r="H159">
            <v>2910</v>
          </cell>
          <cell r="I159">
            <v>2530</v>
          </cell>
        </row>
        <row r="160">
          <cell r="C160" t="str">
            <v>Jba-23189-989-779</v>
          </cell>
          <cell r="D160" t="str">
            <v>23189-989-779</v>
          </cell>
          <cell r="E160" t="str">
            <v>Jabra Evolve2 30 SE, UC Stereo USB C/A</v>
          </cell>
          <cell r="F160">
            <v>3900</v>
          </cell>
          <cell r="G160">
            <v>3640</v>
          </cell>
          <cell r="H160">
            <v>2910</v>
          </cell>
          <cell r="I160">
            <v>2530</v>
          </cell>
        </row>
        <row r="161">
          <cell r="D161" t="str">
            <v>Jabra Evolve Corded Accessories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2">
          <cell r="C162" t="str">
            <v>JBA-14101-83</v>
          </cell>
          <cell r="D162" t="str">
            <v>14101-83</v>
          </cell>
          <cell r="E162" t="str">
            <v>Jabra Evolve2 30 Ear Cushion, 10pcs Black</v>
          </cell>
          <cell r="F162">
            <v>2080</v>
          </cell>
          <cell r="G162">
            <v>1940</v>
          </cell>
          <cell r="H162">
            <v>1610</v>
          </cell>
          <cell r="I162">
            <v>1400</v>
          </cell>
        </row>
        <row r="163">
          <cell r="C163" t="str">
            <v>JBA-14101-45</v>
          </cell>
          <cell r="D163" t="str">
            <v>14101-45</v>
          </cell>
          <cell r="E163" t="str">
            <v>Foam Ear Cushion, EVOLVE 20-65, 10 pcs.</v>
          </cell>
          <cell r="F163">
            <v>980</v>
          </cell>
          <cell r="G163">
            <v>920</v>
          </cell>
          <cell r="H163">
            <v>720</v>
          </cell>
          <cell r="I163">
            <v>630</v>
          </cell>
        </row>
        <row r="164">
          <cell r="C164" t="str">
            <v>JBA-14101-46</v>
          </cell>
          <cell r="D164" t="str">
            <v>14101-46</v>
          </cell>
          <cell r="E164" t="str">
            <v>Leather Cushion, Evolve 20-65, 10 pcs.</v>
          </cell>
          <cell r="F164">
            <v>2280</v>
          </cell>
          <cell r="G164">
            <v>2130</v>
          </cell>
          <cell r="H164">
            <v>1820</v>
          </cell>
          <cell r="I164">
            <v>1580</v>
          </cell>
        </row>
        <row r="165">
          <cell r="C165" t="str">
            <v>JBA-14101-47</v>
          </cell>
          <cell r="D165" t="str">
            <v>14101-47</v>
          </cell>
          <cell r="E165" t="str">
            <v>Neoprene Pouch, Evolve 20-65, 10 pcs.</v>
          </cell>
          <cell r="F165">
            <v>3640</v>
          </cell>
          <cell r="G165">
            <v>3400</v>
          </cell>
          <cell r="H165">
            <v>2940</v>
          </cell>
          <cell r="I165">
            <v>2560</v>
          </cell>
        </row>
        <row r="166">
          <cell r="C166" t="str">
            <v>JBA-14401-20</v>
          </cell>
          <cell r="D166" t="str">
            <v>14401-20</v>
          </cell>
          <cell r="E166" t="str">
            <v>Jabra EVOLVE 30 Mono HS, 3.5mm Jack,HS w/o controller, no pouch</v>
          </cell>
          <cell r="F166">
            <v>1630</v>
          </cell>
          <cell r="G166">
            <v>1520</v>
          </cell>
          <cell r="H166">
            <v>1290</v>
          </cell>
          <cell r="I166">
            <v>1120</v>
          </cell>
        </row>
        <row r="167">
          <cell r="C167" t="str">
            <v>JBA-14401-21</v>
          </cell>
          <cell r="D167" t="str">
            <v>14401-21</v>
          </cell>
          <cell r="E167" t="str">
            <v>Jabra EVOLVE 30 Duo HS, 3.5mm Jack,HS w/o controller, no pouch</v>
          </cell>
          <cell r="F167">
            <v>1820</v>
          </cell>
          <cell r="G167">
            <v>1700</v>
          </cell>
          <cell r="H167">
            <v>1410</v>
          </cell>
          <cell r="I167">
            <v>1230</v>
          </cell>
        </row>
        <row r="168">
          <cell r="C168" t="str">
            <v>JBA-14208-13</v>
          </cell>
          <cell r="D168" t="str">
            <v>14208-13</v>
          </cell>
          <cell r="E168" t="str">
            <v>Jabra Evolve 30 II LINK, UC Controller only</v>
          </cell>
          <cell r="F168">
            <v>2080</v>
          </cell>
          <cell r="G168">
            <v>1940</v>
          </cell>
          <cell r="H168">
            <v>1490</v>
          </cell>
          <cell r="I168">
            <v>1300</v>
          </cell>
        </row>
        <row r="169">
          <cell r="C169" t="str">
            <v>JBA-14208-12</v>
          </cell>
          <cell r="D169" t="str">
            <v>14208-12</v>
          </cell>
          <cell r="E169" t="str">
            <v>Jabra Evolve 30 II LINK, MS Controller only</v>
          </cell>
          <cell r="F169">
            <v>2080</v>
          </cell>
          <cell r="G169">
            <v>1940</v>
          </cell>
          <cell r="H169">
            <v>1490</v>
          </cell>
          <cell r="I169">
            <v>1300</v>
          </cell>
        </row>
        <row r="170">
          <cell r="C170" t="str">
            <v>JBA-14208-35</v>
          </cell>
          <cell r="D170" t="str">
            <v>14208-35</v>
          </cell>
          <cell r="E170" t="str">
            <v>Jabra Evolve 30 II LINK, MS Controller only, USB-C</v>
          </cell>
          <cell r="F170">
            <v>2280</v>
          </cell>
          <cell r="G170">
            <v>2130</v>
          </cell>
          <cell r="H170">
            <v>1690</v>
          </cell>
          <cell r="I170">
            <v>1470</v>
          </cell>
        </row>
        <row r="171">
          <cell r="C171" t="str">
            <v>JBA-14208-36</v>
          </cell>
          <cell r="D171" t="str">
            <v>14208-36</v>
          </cell>
          <cell r="E171" t="str">
            <v>Jabra Evolve 30 II LINK, UC Controller only, USB-C</v>
          </cell>
          <cell r="F171">
            <v>2280</v>
          </cell>
          <cell r="G171">
            <v>2130</v>
          </cell>
          <cell r="H171">
            <v>1690</v>
          </cell>
          <cell r="I171">
            <v>1470</v>
          </cell>
        </row>
        <row r="172">
          <cell r="D172" t="str">
            <v>Jabra Engage 50</v>
          </cell>
        </row>
        <row r="173">
          <cell r="C173" t="str">
            <v>JBA-5093-610-279</v>
          </cell>
          <cell r="D173" t="str">
            <v>5093-610-279</v>
          </cell>
          <cell r="E173" t="str">
            <v>Jabra Engage 50 II - USB-A UC Mono</v>
          </cell>
          <cell r="F173">
            <v>6470</v>
          </cell>
          <cell r="G173">
            <v>6050</v>
          </cell>
          <cell r="H173">
            <v>5210</v>
          </cell>
          <cell r="I173">
            <v>4530</v>
          </cell>
        </row>
        <row r="174">
          <cell r="C174" t="str">
            <v>JBA-5099-610-279</v>
          </cell>
          <cell r="D174" t="str">
            <v>5099-610-279</v>
          </cell>
          <cell r="E174" t="str">
            <v>Jabra Engage 50 II - USB-A UC Stereo</v>
          </cell>
          <cell r="F174">
            <v>7120</v>
          </cell>
          <cell r="G174">
            <v>6650</v>
          </cell>
          <cell r="H174">
            <v>5610</v>
          </cell>
          <cell r="I174">
            <v>4880</v>
          </cell>
        </row>
        <row r="175">
          <cell r="C175" t="str">
            <v>JBA-5093-610-299</v>
          </cell>
          <cell r="D175" t="str">
            <v>5093-610-299</v>
          </cell>
          <cell r="E175" t="str">
            <v>Jabra Engage 50 II - USB-C UC Mono</v>
          </cell>
          <cell r="F175">
            <v>6470</v>
          </cell>
          <cell r="G175">
            <v>6050</v>
          </cell>
          <cell r="H175">
            <v>5210</v>
          </cell>
          <cell r="I175">
            <v>4530</v>
          </cell>
        </row>
        <row r="176">
          <cell r="C176" t="str">
            <v>JBA-5099-610-299</v>
          </cell>
          <cell r="D176" t="str">
            <v>5099-610-299</v>
          </cell>
          <cell r="E176" t="str">
            <v>Jabra Engage 50 II - USB-C UC Stereo</v>
          </cell>
          <cell r="F176">
            <v>7120</v>
          </cell>
          <cell r="G176">
            <v>6650</v>
          </cell>
          <cell r="H176">
            <v>5610</v>
          </cell>
          <cell r="I176">
            <v>4880</v>
          </cell>
        </row>
        <row r="177">
          <cell r="C177" t="str">
            <v>Jba-5093-299-2169</v>
          </cell>
          <cell r="D177" t="str">
            <v>5093-299-2169</v>
          </cell>
          <cell r="E177" t="str">
            <v>Jabra Engage 50 II, Link, Mono,USB C/A, MS</v>
          </cell>
          <cell r="F177">
            <v>9070</v>
          </cell>
          <cell r="G177">
            <v>8480</v>
          </cell>
          <cell r="H177">
            <v>7220</v>
          </cell>
          <cell r="I177">
            <v>6280</v>
          </cell>
        </row>
        <row r="178">
          <cell r="C178" t="str">
            <v>Jba-5093-299-2269</v>
          </cell>
          <cell r="D178" t="str">
            <v>5093-299-2269</v>
          </cell>
          <cell r="E178" t="str">
            <v>Jabra Engage 50 II, Link, Mono,USB C/A, UC</v>
          </cell>
          <cell r="F178">
            <v>9070</v>
          </cell>
          <cell r="G178">
            <v>8480</v>
          </cell>
          <cell r="H178">
            <v>7220</v>
          </cell>
          <cell r="I178">
            <v>6280</v>
          </cell>
        </row>
        <row r="179">
          <cell r="C179" t="str">
            <v>Jba-5099-299-2169</v>
          </cell>
          <cell r="D179" t="str">
            <v>5099-299-2169</v>
          </cell>
          <cell r="E179" t="str">
            <v>Jabra Engage 50 II, Link, Stereo,USB C/A, MS</v>
          </cell>
          <cell r="F179">
            <v>9720</v>
          </cell>
          <cell r="G179">
            <v>9080</v>
          </cell>
          <cell r="H179">
            <v>7620</v>
          </cell>
          <cell r="I179">
            <v>6630</v>
          </cell>
        </row>
        <row r="180">
          <cell r="C180" t="str">
            <v>Jba-5099-299-2269</v>
          </cell>
          <cell r="D180" t="str">
            <v>5099-299-2269</v>
          </cell>
          <cell r="E180" t="str">
            <v>Jabra Engage 50 II, Link, Stereo,USB C/A, UC</v>
          </cell>
          <cell r="F180">
            <v>9720</v>
          </cell>
          <cell r="G180">
            <v>9080</v>
          </cell>
          <cell r="H180">
            <v>7620</v>
          </cell>
          <cell r="I180">
            <v>6630</v>
          </cell>
        </row>
        <row r="181">
          <cell r="C181" t="str">
            <v>Jba-50-2169</v>
          </cell>
          <cell r="D181" t="str">
            <v>50-2169</v>
          </cell>
          <cell r="E181" t="str">
            <v>Jabra Engage 50 II Link, USB C/A, MS</v>
          </cell>
          <cell r="F181">
            <v>3710</v>
          </cell>
          <cell r="G181">
            <v>3470</v>
          </cell>
          <cell r="H181">
            <v>3200</v>
          </cell>
          <cell r="I181">
            <v>2780</v>
          </cell>
        </row>
        <row r="182">
          <cell r="C182" t="str">
            <v>Jba-50-2269</v>
          </cell>
          <cell r="D182" t="str">
            <v>50-2269</v>
          </cell>
          <cell r="E182" t="str">
            <v>Jabra Engage 50 II Link, USB C/A, UC</v>
          </cell>
          <cell r="F182">
            <v>3710</v>
          </cell>
          <cell r="G182">
            <v>3470</v>
          </cell>
          <cell r="H182">
            <v>3200</v>
          </cell>
          <cell r="I182">
            <v>2780</v>
          </cell>
        </row>
        <row r="183">
          <cell r="D183" t="str">
            <v>Jabra Engage 50 Accessories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</row>
        <row r="184">
          <cell r="C184" t="str">
            <v>JBA-14208-16</v>
          </cell>
          <cell r="D184" t="str">
            <v>14208-16</v>
          </cell>
          <cell r="E184" t="str">
            <v>Jabra LINK Extension cord, USB-C-USB-A, 1.20 m.</v>
          </cell>
          <cell r="F184">
            <v>1370</v>
          </cell>
          <cell r="G184">
            <v>1280</v>
          </cell>
          <cell r="H184">
            <v>1150</v>
          </cell>
          <cell r="I184">
            <v>1000</v>
          </cell>
        </row>
        <row r="185">
          <cell r="C185" t="str">
            <v>JBA-14208-15</v>
          </cell>
          <cell r="D185" t="str">
            <v>14208-15</v>
          </cell>
          <cell r="E185" t="str">
            <v>Jabra LINK Extension cord, USB-C-USB-C, 1.20 m.</v>
          </cell>
          <cell r="F185">
            <v>1370</v>
          </cell>
          <cell r="G185">
            <v>1280</v>
          </cell>
          <cell r="H185">
            <v>1150</v>
          </cell>
          <cell r="I185">
            <v>1000</v>
          </cell>
        </row>
        <row r="186">
          <cell r="D186" t="str">
            <v>Jabra Engage 40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C187" t="str">
            <v>JBA-4093-410-279</v>
          </cell>
          <cell r="D187" t="str">
            <v>4093-410-279</v>
          </cell>
          <cell r="E187" t="str">
            <v>Jabra Engage 40 - USB-A UC Mono</v>
          </cell>
          <cell r="F187">
            <v>4840</v>
          </cell>
          <cell r="G187">
            <v>4520</v>
          </cell>
          <cell r="H187">
            <v>3830</v>
          </cell>
          <cell r="I187">
            <v>3330</v>
          </cell>
        </row>
        <row r="188">
          <cell r="C188" t="str">
            <v>JBA-4099-410-279</v>
          </cell>
          <cell r="D188" t="str">
            <v>4099-410-279</v>
          </cell>
          <cell r="E188" t="str">
            <v>Jabra Engage 40 - USB-A UC Stereo</v>
          </cell>
          <cell r="F188">
            <v>5490</v>
          </cell>
          <cell r="G188">
            <v>5130</v>
          </cell>
          <cell r="H188">
            <v>4520</v>
          </cell>
          <cell r="I188">
            <v>3930</v>
          </cell>
        </row>
        <row r="189">
          <cell r="C189" t="str">
            <v>JBA-4093-410-299</v>
          </cell>
          <cell r="D189" t="str">
            <v>4093-413-269</v>
          </cell>
          <cell r="E189" t="str">
            <v>Jabra Engage 40, Inline Link, Mono, USB C/A, MS</v>
          </cell>
          <cell r="F189">
            <v>6140</v>
          </cell>
          <cell r="G189">
            <v>5740</v>
          </cell>
          <cell r="H189">
            <v>5240</v>
          </cell>
          <cell r="I189">
            <v>4560</v>
          </cell>
        </row>
        <row r="190">
          <cell r="C190" t="str">
            <v>JBA-4099-410-299</v>
          </cell>
          <cell r="D190" t="str">
            <v>4093-413-269</v>
          </cell>
          <cell r="E190" t="str">
            <v>Jabra Engage 40, Inline Link, Mono, USB C/A, MS</v>
          </cell>
          <cell r="F190">
            <v>6140</v>
          </cell>
          <cell r="G190">
            <v>5740</v>
          </cell>
          <cell r="H190">
            <v>5240</v>
          </cell>
          <cell r="I190">
            <v>4560</v>
          </cell>
        </row>
        <row r="191">
          <cell r="C191" t="str">
            <v>Jba-4093-419-269</v>
          </cell>
          <cell r="D191" t="str">
            <v>4093-419-269</v>
          </cell>
          <cell r="E191" t="str">
            <v>Jabra Engage 40, Inline Link, Mono, USB C/A, UC</v>
          </cell>
          <cell r="F191">
            <v>6140</v>
          </cell>
          <cell r="G191">
            <v>5740</v>
          </cell>
          <cell r="H191">
            <v>5240</v>
          </cell>
          <cell r="I191">
            <v>4560</v>
          </cell>
        </row>
        <row r="192">
          <cell r="C192" t="str">
            <v>Jba-4099-413-269</v>
          </cell>
          <cell r="D192" t="str">
            <v>4099-413-269</v>
          </cell>
          <cell r="E192" t="str">
            <v>Jabra Engage 40, Inline Link,Stereo, USB C/A, MS</v>
          </cell>
          <cell r="F192">
            <v>6790</v>
          </cell>
          <cell r="G192">
            <v>6350</v>
          </cell>
          <cell r="H192">
            <v>5610</v>
          </cell>
          <cell r="I192">
            <v>4880</v>
          </cell>
        </row>
        <row r="193">
          <cell r="C193" t="str">
            <v>Jba-4099-419-269</v>
          </cell>
          <cell r="D193" t="str">
            <v>4099-419-269</v>
          </cell>
          <cell r="E193" t="str">
            <v>Jabra Engage 40, Inline Link,Stereo, USB C/A, UC</v>
          </cell>
          <cell r="F193">
            <v>6790</v>
          </cell>
          <cell r="G193">
            <v>6350</v>
          </cell>
          <cell r="H193">
            <v>5610</v>
          </cell>
          <cell r="I193">
            <v>4880</v>
          </cell>
        </row>
        <row r="194">
          <cell r="C194" t="str">
            <v>Jba-4099-419-269</v>
          </cell>
          <cell r="D194" t="str">
            <v>4099-419-269</v>
          </cell>
          <cell r="E194" t="str">
            <v>Jabra Engage 40, Inline Link,Stereo, USB C/A, UC</v>
          </cell>
          <cell r="F194">
            <v>6790</v>
          </cell>
          <cell r="G194">
            <v>6350</v>
          </cell>
          <cell r="H194">
            <v>5610</v>
          </cell>
          <cell r="I194">
            <v>4880</v>
          </cell>
        </row>
        <row r="195">
          <cell r="D195" t="str">
            <v>Jabra Engage 40 Accessories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C196" t="str">
            <v>JBA-14101-84</v>
          </cell>
          <cell r="D196" t="str">
            <v>14101-84</v>
          </cell>
          <cell r="E196" t="str">
            <v>Jabra Engage 40/50II Ear Cushions - 10 pieces</v>
          </cell>
          <cell r="F196">
            <v>2890</v>
          </cell>
          <cell r="G196">
            <v>2700</v>
          </cell>
          <cell r="H196">
            <v>2130</v>
          </cell>
          <cell r="I196">
            <v>1850</v>
          </cell>
        </row>
        <row r="197">
          <cell r="C197" t="str">
            <v>JBA-14101-85</v>
          </cell>
          <cell r="D197" t="str">
            <v>14101-85</v>
          </cell>
          <cell r="E197" t="str">
            <v>Jabra Engage 40/50II Ear Cushions - 2 pieces</v>
          </cell>
          <cell r="F197">
            <v>620</v>
          </cell>
          <cell r="G197">
            <v>580</v>
          </cell>
          <cell r="H197">
            <v>480</v>
          </cell>
          <cell r="I197">
            <v>420</v>
          </cell>
        </row>
        <row r="198">
          <cell r="C198" t="str">
            <v>JBA-14301-55</v>
          </cell>
          <cell r="D198" t="str">
            <v>14301-55</v>
          </cell>
          <cell r="E198" t="str">
            <v>Jabra Engage 40/50II Pouch</v>
          </cell>
          <cell r="F198">
            <v>2700</v>
          </cell>
          <cell r="G198">
            <v>2520</v>
          </cell>
          <cell r="H198">
            <v>2000</v>
          </cell>
          <cell r="I198">
            <v>1740</v>
          </cell>
        </row>
        <row r="199">
          <cell r="D199" t="str">
            <v>Jabra Generic Corded Accessories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</row>
        <row r="200">
          <cell r="C200" t="str">
            <v>JBA-8800-02-01</v>
          </cell>
          <cell r="D200" t="str">
            <v>8800-02-01</v>
          </cell>
          <cell r="E200" t="str">
            <v>Jabra supervisor cord - With mute switch on one side</v>
          </cell>
          <cell r="F200">
            <v>1720</v>
          </cell>
          <cell r="G200">
            <v>1610</v>
          </cell>
          <cell r="H200">
            <v>1070</v>
          </cell>
          <cell r="I200">
            <v>930</v>
          </cell>
        </row>
        <row r="201">
          <cell r="C201" t="str">
            <v>JBA-8800-00-01</v>
          </cell>
          <cell r="D201" t="str">
            <v>8800-00-01</v>
          </cell>
          <cell r="E201" t="str">
            <v>Jabra Cord - QD to Modular RJ extension cord</v>
          </cell>
          <cell r="F201">
            <v>780</v>
          </cell>
          <cell r="G201">
            <v>730</v>
          </cell>
          <cell r="H201">
            <v>570</v>
          </cell>
          <cell r="I201">
            <v>500</v>
          </cell>
        </row>
        <row r="202">
          <cell r="C202" t="str">
            <v>JBA-27361101</v>
          </cell>
          <cell r="D202" t="str">
            <v>27361101</v>
          </cell>
          <cell r="E202" t="str">
            <v>8800-02 Cord - US p/n</v>
          </cell>
          <cell r="F202">
            <v>490</v>
          </cell>
          <cell r="G202">
            <v>460</v>
          </cell>
          <cell r="H202">
            <v>450</v>
          </cell>
          <cell r="I202">
            <v>390</v>
          </cell>
        </row>
        <row r="203">
          <cell r="C203" t="str">
            <v>JBA-14101-02</v>
          </cell>
          <cell r="D203" t="str">
            <v>14101-02</v>
          </cell>
          <cell r="E203" t="str">
            <v>King Size Leather Foam Cover, 10pcs - GN 2000/BIZ 1500</v>
          </cell>
          <cell r="F203">
            <v>1140</v>
          </cell>
          <cell r="G203">
            <v>1070</v>
          </cell>
          <cell r="H203">
            <v>790</v>
          </cell>
          <cell r="I203">
            <v>690</v>
          </cell>
        </row>
        <row r="204">
          <cell r="C204" t="str">
            <v>JBA-14101-03</v>
          </cell>
          <cell r="D204" t="str">
            <v>14101-03</v>
          </cell>
          <cell r="E204" t="str">
            <v>Black Mic Foam Cover, 10pcs, Biz 1500</v>
          </cell>
          <cell r="F204">
            <v>940</v>
          </cell>
          <cell r="G204">
            <v>880</v>
          </cell>
          <cell r="H204">
            <v>670</v>
          </cell>
          <cell r="I204">
            <v>580</v>
          </cell>
        </row>
        <row r="205">
          <cell r="C205" t="str">
            <v>JBA-14101-04</v>
          </cell>
          <cell r="D205" t="str">
            <v>14101-04</v>
          </cell>
          <cell r="E205" t="str">
            <v>Black Foam Ear Cushions, 10pcs, Biz 1500</v>
          </cell>
          <cell r="F205">
            <v>940</v>
          </cell>
          <cell r="G205">
            <v>880</v>
          </cell>
          <cell r="H205">
            <v>670</v>
          </cell>
          <cell r="I205">
            <v>580</v>
          </cell>
        </row>
        <row r="206">
          <cell r="C206" t="str">
            <v>JBA-180-09</v>
          </cell>
          <cell r="D206" t="str">
            <v>180-09</v>
          </cell>
          <cell r="E206" t="str">
            <v>Jabra LINK 180 - Switch Desk phone and PC</v>
          </cell>
          <cell r="F206">
            <v>2990</v>
          </cell>
          <cell r="G206">
            <v>2790</v>
          </cell>
          <cell r="H206">
            <v>2570</v>
          </cell>
          <cell r="I206">
            <v>2240</v>
          </cell>
        </row>
        <row r="207">
          <cell r="C207" t="str">
            <v>JBA-230-09</v>
          </cell>
          <cell r="D207" t="str">
            <v>230-09</v>
          </cell>
          <cell r="E207" t="str">
            <v>Jabra LINK 230 - USB to QD</v>
          </cell>
          <cell r="F207">
            <v>2700</v>
          </cell>
          <cell r="G207">
            <v>2520</v>
          </cell>
          <cell r="H207">
            <v>2050</v>
          </cell>
          <cell r="I207">
            <v>1780</v>
          </cell>
        </row>
        <row r="208">
          <cell r="C208" t="str">
            <v>JBA-260-09</v>
          </cell>
          <cell r="D208" t="str">
            <v>260-09</v>
          </cell>
          <cell r="E208" t="str">
            <v>Jabra LINK 260 - USB to QD advanced</v>
          </cell>
          <cell r="F208">
            <v>4520</v>
          </cell>
          <cell r="G208">
            <v>4220</v>
          </cell>
          <cell r="H208">
            <v>3370</v>
          </cell>
          <cell r="I208">
            <v>2930</v>
          </cell>
        </row>
        <row r="209">
          <cell r="C209" t="str">
            <v>JBA-265-09</v>
          </cell>
          <cell r="D209" t="str">
            <v>265-09</v>
          </cell>
          <cell r="E209" t="str">
            <v>Jabra LINK 265</v>
          </cell>
          <cell r="F209">
            <v>5430</v>
          </cell>
          <cell r="G209">
            <v>5070</v>
          </cell>
          <cell r="H209">
            <v>3950</v>
          </cell>
          <cell r="I209">
            <v>3440</v>
          </cell>
        </row>
        <row r="210">
          <cell r="C210" t="str">
            <v>JBA-8730-009</v>
          </cell>
          <cell r="D210" t="str">
            <v>8730-009</v>
          </cell>
          <cell r="E210" t="str">
            <v>Cord - QD to QD extension cord - 2m coiled</v>
          </cell>
          <cell r="F210">
            <v>1370</v>
          </cell>
          <cell r="G210">
            <v>1280</v>
          </cell>
          <cell r="H210">
            <v>1150</v>
          </cell>
          <cell r="I210">
            <v>1000</v>
          </cell>
        </row>
        <row r="211">
          <cell r="C211" t="str">
            <v>JBA-8734-599</v>
          </cell>
          <cell r="D211" t="str">
            <v>8734-599</v>
          </cell>
          <cell r="E211" t="str">
            <v>PC cord - QD to 2x3.5mm - 2m coiled</v>
          </cell>
          <cell r="F211">
            <v>810</v>
          </cell>
          <cell r="G211">
            <v>760</v>
          </cell>
          <cell r="H211">
            <v>620</v>
          </cell>
          <cell r="I211">
            <v>540</v>
          </cell>
        </row>
        <row r="212">
          <cell r="C212" t="str">
            <v>JBA-8800-00-46</v>
          </cell>
          <cell r="D212" t="str">
            <v>8800-00-46</v>
          </cell>
          <cell r="E212" t="str">
            <v>Mobile QD cord + 2.5mm jack - tip:m+,ring:r</v>
          </cell>
          <cell r="F212">
            <v>1110</v>
          </cell>
          <cell r="G212">
            <v>1040</v>
          </cell>
          <cell r="H212">
            <v>790</v>
          </cell>
          <cell r="I212">
            <v>690</v>
          </cell>
        </row>
        <row r="213">
          <cell r="C213" t="str">
            <v>JBA-8800-00-99</v>
          </cell>
          <cell r="D213" t="str">
            <v>8800-00-99</v>
          </cell>
          <cell r="E213" t="str">
            <v>Jabra LINK STRAIGHT JACK - 3.5 mm straight Jack to QD</v>
          </cell>
          <cell r="F213">
            <v>1140</v>
          </cell>
          <cell r="G213">
            <v>1070</v>
          </cell>
          <cell r="H213">
            <v>840</v>
          </cell>
          <cell r="I213">
            <v>730</v>
          </cell>
        </row>
        <row r="214">
          <cell r="C214" t="str">
            <v>JBA-8800-00-101</v>
          </cell>
          <cell r="D214" t="str">
            <v>8800-00-101</v>
          </cell>
          <cell r="E214" t="str">
            <v>Converter RJ9 4P4C-RJ6 6P4C - Dealer Board Cable</v>
          </cell>
          <cell r="F214">
            <v>980</v>
          </cell>
          <cell r="G214">
            <v>920</v>
          </cell>
          <cell r="H214">
            <v>670</v>
          </cell>
          <cell r="I214">
            <v>580</v>
          </cell>
        </row>
        <row r="215">
          <cell r="C215" t="str">
            <v>JBA-8800-00-103</v>
          </cell>
          <cell r="D215" t="str">
            <v>8800-00-103</v>
          </cell>
          <cell r="E215" t="str">
            <v>Jabra LINK Mobile 3.5mm to QD</v>
          </cell>
          <cell r="F215">
            <v>1370</v>
          </cell>
          <cell r="G215">
            <v>1280</v>
          </cell>
          <cell r="H215">
            <v>1020</v>
          </cell>
          <cell r="I215">
            <v>890</v>
          </cell>
        </row>
        <row r="216">
          <cell r="C216" t="str">
            <v>JBA-8800-01-20</v>
          </cell>
          <cell r="D216" t="str">
            <v>8800-01-20</v>
          </cell>
          <cell r="E216" t="str">
            <v>QD Mute Cable - Straight 0.8m, QD to Mod 4/4</v>
          </cell>
          <cell r="F216">
            <v>1500</v>
          </cell>
          <cell r="G216">
            <v>1400</v>
          </cell>
          <cell r="H216">
            <v>1290</v>
          </cell>
          <cell r="I216">
            <v>1120</v>
          </cell>
        </row>
        <row r="217">
          <cell r="C217" t="str">
            <v>JBA-8800-01-37</v>
          </cell>
          <cell r="D217" t="str">
            <v>8800-01-37</v>
          </cell>
          <cell r="E217" t="str">
            <v>QD Cord, Coiled, Mod. Plug - 2,0 m - 4P plug: r,m-,m+,r</v>
          </cell>
          <cell r="F217">
            <v>1140</v>
          </cell>
          <cell r="G217">
            <v>1070</v>
          </cell>
          <cell r="H217">
            <v>760</v>
          </cell>
          <cell r="I217">
            <v>660</v>
          </cell>
        </row>
        <row r="218">
          <cell r="C218" t="str">
            <v>JBA-8800-01-46</v>
          </cell>
          <cell r="D218" t="str">
            <v>8800-01-46</v>
          </cell>
          <cell r="E218" t="str">
            <v>Cord 2m coiled w 2.5mm plug - QD cord for Panasonic</v>
          </cell>
          <cell r="F218">
            <v>1110</v>
          </cell>
          <cell r="G218">
            <v>1040</v>
          </cell>
          <cell r="H218">
            <v>790</v>
          </cell>
          <cell r="I218">
            <v>690</v>
          </cell>
        </row>
        <row r="219">
          <cell r="C219" t="str">
            <v>JBA-8800-01-89</v>
          </cell>
          <cell r="D219" t="str">
            <v>8800-01-89</v>
          </cell>
          <cell r="E219" t="str">
            <v>Jabra LINK Siemens Openstage - Coiled cord, QD to mod plug</v>
          </cell>
          <cell r="F219">
            <v>1330</v>
          </cell>
          <cell r="G219">
            <v>1240</v>
          </cell>
          <cell r="H219">
            <v>1020</v>
          </cell>
          <cell r="I219">
            <v>890</v>
          </cell>
        </row>
        <row r="220">
          <cell r="C220" t="str">
            <v>JBA-8800-01-94</v>
          </cell>
          <cell r="D220" t="str">
            <v>8800-01-94</v>
          </cell>
          <cell r="E220" t="str">
            <v>Jabra COILED MOD - QD cord with RJ 45</v>
          </cell>
          <cell r="F220">
            <v>1300</v>
          </cell>
          <cell r="G220">
            <v>1210</v>
          </cell>
          <cell r="H220">
            <v>840</v>
          </cell>
          <cell r="I220">
            <v>730</v>
          </cell>
        </row>
        <row r="221">
          <cell r="C221" t="str">
            <v>JBA-88001-03</v>
          </cell>
          <cell r="D221" t="str">
            <v>88001-03</v>
          </cell>
          <cell r="E221" t="str">
            <v>GN1216 Avaya cord - For Avaya 1600/ 9600 phones</v>
          </cell>
          <cell r="F221">
            <v>1270</v>
          </cell>
          <cell r="G221">
            <v>1190</v>
          </cell>
          <cell r="H221">
            <v>980</v>
          </cell>
          <cell r="I221">
            <v>850</v>
          </cell>
        </row>
        <row r="222">
          <cell r="C222" t="str">
            <v>JBA-88001-04</v>
          </cell>
          <cell r="D222" t="str">
            <v>88001-04</v>
          </cell>
          <cell r="E222" t="str">
            <v>GN1216 Avaya cord, coiled - For Avaya 1600/ 9600 phones</v>
          </cell>
          <cell r="F222">
            <v>1690</v>
          </cell>
          <cell r="G222">
            <v>1580</v>
          </cell>
          <cell r="H222">
            <v>1240</v>
          </cell>
          <cell r="I222">
            <v>1080</v>
          </cell>
        </row>
        <row r="223">
          <cell r="C223" t="str">
            <v>JBA-88001-99</v>
          </cell>
          <cell r="D223" t="str">
            <v>88001-99</v>
          </cell>
          <cell r="E223" t="str">
            <v>GN 1200 - 0.8m straight QD to Mod Plug</v>
          </cell>
          <cell r="F223">
            <v>850</v>
          </cell>
          <cell r="G223">
            <v>790</v>
          </cell>
          <cell r="H223">
            <v>620</v>
          </cell>
          <cell r="I223">
            <v>540</v>
          </cell>
        </row>
        <row r="224">
          <cell r="C224" t="str">
            <v>JBA-88011-99</v>
          </cell>
          <cell r="D224" t="str">
            <v>88011-99</v>
          </cell>
          <cell r="E224" t="str">
            <v>GN 1200 CC - 2m Coiled QD to Mod Plug</v>
          </cell>
          <cell r="F224">
            <v>1110</v>
          </cell>
          <cell r="G224">
            <v>1040</v>
          </cell>
          <cell r="H224">
            <v>670</v>
          </cell>
          <cell r="I224">
            <v>580</v>
          </cell>
        </row>
        <row r="225">
          <cell r="C225" t="str">
            <v>JBA-88011-100</v>
          </cell>
          <cell r="D225" t="str">
            <v>88011-100</v>
          </cell>
          <cell r="E225" t="str">
            <v>Jabra GN1200 cord for Jabra Evolve variant  - 3,5mm female jack</v>
          </cell>
          <cell r="F225">
            <v>2280</v>
          </cell>
          <cell r="G225">
            <v>2130</v>
          </cell>
          <cell r="H225">
            <v>1600</v>
          </cell>
          <cell r="I225">
            <v>1390</v>
          </cell>
        </row>
        <row r="226">
          <cell r="C226" t="str">
            <v>JBA-88011-102</v>
          </cell>
          <cell r="D226" t="str">
            <v>88011-102</v>
          </cell>
          <cell r="E226" t="str">
            <v>Jabra GN1218 AC 2m Coiled - Attenuation Cord</v>
          </cell>
          <cell r="F226">
            <v>1300</v>
          </cell>
          <cell r="G226">
            <v>1210</v>
          </cell>
          <cell r="H226">
            <v>1070</v>
          </cell>
          <cell r="I226">
            <v>930</v>
          </cell>
        </row>
        <row r="227">
          <cell r="C227" t="str">
            <v>JBA-88001-96</v>
          </cell>
          <cell r="D227" t="str">
            <v>88001-96</v>
          </cell>
          <cell r="E227" t="str">
            <v>GN 1210 RJ9 - 0.8m straight QD to RJ9</v>
          </cell>
          <cell r="F227">
            <v>1690</v>
          </cell>
          <cell r="G227">
            <v>1580</v>
          </cell>
          <cell r="H227">
            <v>1380</v>
          </cell>
          <cell r="I227">
            <v>1200</v>
          </cell>
        </row>
        <row r="228">
          <cell r="C228" t="str">
            <v>JBA-8800-01-102</v>
          </cell>
          <cell r="D228" t="str">
            <v>8800-01-102</v>
          </cell>
          <cell r="E228" t="str">
            <v>Jabra PC cord, QD to 1x3.5mm - coiled 2 meters</v>
          </cell>
          <cell r="F228">
            <v>1370</v>
          </cell>
          <cell r="G228">
            <v>1280</v>
          </cell>
          <cell r="H228">
            <v>1070</v>
          </cell>
          <cell r="I228">
            <v>930</v>
          </cell>
        </row>
        <row r="229">
          <cell r="C229" t="str">
            <v>JBA-8800-00-79</v>
          </cell>
          <cell r="D229" t="str">
            <v>8800-00-79</v>
          </cell>
          <cell r="E229" t="str">
            <v>Link Mobile - QD to 2.5mm PTT, Nokia,Cisco</v>
          </cell>
          <cell r="F229">
            <v>720</v>
          </cell>
          <cell r="G229">
            <v>670</v>
          </cell>
          <cell r="H229">
            <v>530</v>
          </cell>
          <cell r="I229">
            <v>460</v>
          </cell>
        </row>
        <row r="230">
          <cell r="C230" t="str">
            <v>JBA-8800-00-55</v>
          </cell>
          <cell r="D230" t="str">
            <v>8800-00-55</v>
          </cell>
          <cell r="E230" t="str">
            <v>QD Cord w. PTT - 2,5mm goldpl.tip: m+, ring: r</v>
          </cell>
          <cell r="F230">
            <v>1370</v>
          </cell>
          <cell r="G230">
            <v>1280</v>
          </cell>
          <cell r="H230">
            <v>1110</v>
          </cell>
          <cell r="I230">
            <v>970</v>
          </cell>
        </row>
        <row r="231">
          <cell r="C231" t="str">
            <v>JBA-14201-40</v>
          </cell>
          <cell r="D231" t="str">
            <v>14201-40</v>
          </cell>
          <cell r="E231" t="str">
            <v>Panasonic Adapter</v>
          </cell>
          <cell r="F231">
            <v>2240</v>
          </cell>
          <cell r="G231">
            <v>2090</v>
          </cell>
          <cell r="H231">
            <v>1950</v>
          </cell>
          <cell r="I231">
            <v>1700</v>
          </cell>
        </row>
        <row r="232">
          <cell r="C232" t="str">
            <v>JBA-260-19</v>
          </cell>
          <cell r="D232" t="str">
            <v>260-19</v>
          </cell>
          <cell r="E232" t="str">
            <v>Jabra Link 260 - MS version</v>
          </cell>
          <cell r="F232">
            <v>4520</v>
          </cell>
          <cell r="G232">
            <v>4220</v>
          </cell>
          <cell r="H232">
            <v>3370</v>
          </cell>
          <cell r="I232">
            <v>2930</v>
          </cell>
        </row>
        <row r="233">
          <cell r="C233" t="str">
            <v>JBA-860-09</v>
          </cell>
          <cell r="D233" t="str">
            <v>860-09</v>
          </cell>
          <cell r="E233" t="str">
            <v>Jabra LINK 860 - Amplifier for deskphone and PC with audio streaming</v>
          </cell>
          <cell r="F233">
            <v>6180</v>
          </cell>
          <cell r="G233">
            <v>5780</v>
          </cell>
          <cell r="H233">
            <v>3990</v>
          </cell>
          <cell r="I233">
            <v>3470</v>
          </cell>
        </row>
        <row r="234">
          <cell r="C234" t="str">
            <v>JBA-14101-31</v>
          </cell>
          <cell r="D234" t="str">
            <v>14101-31</v>
          </cell>
          <cell r="E234" t="str">
            <v>Neoprene Pouch, Accessory, 10PCS</v>
          </cell>
          <cell r="F234">
            <v>3640</v>
          </cell>
          <cell r="G234">
            <v>3400</v>
          </cell>
          <cell r="H234">
            <v>2980</v>
          </cell>
          <cell r="I234">
            <v>2590</v>
          </cell>
        </row>
        <row r="235">
          <cell r="C235" t="str">
            <v>JBA-14101-40</v>
          </cell>
          <cell r="D235" t="str">
            <v>14101-40</v>
          </cell>
          <cell r="E235" t="str">
            <v>Generic Pouch, 20 pcs. - UCV 550 / BIZ 2300</v>
          </cell>
          <cell r="F235">
            <v>720</v>
          </cell>
          <cell r="G235">
            <v>670</v>
          </cell>
          <cell r="H235">
            <v>530</v>
          </cell>
          <cell r="I235">
            <v>460</v>
          </cell>
        </row>
        <row r="236">
          <cell r="C236" t="str">
            <v>JBA-1600-719</v>
          </cell>
          <cell r="D236" t="str">
            <v>1600-719</v>
          </cell>
          <cell r="E236" t="str">
            <v>Danaswitch (New) - with headset stand</v>
          </cell>
          <cell r="F236">
            <v>1720</v>
          </cell>
          <cell r="G236">
            <v>1610</v>
          </cell>
          <cell r="H236">
            <v>1110</v>
          </cell>
          <cell r="I236">
            <v>970</v>
          </cell>
        </row>
        <row r="237">
          <cell r="C237" t="str">
            <v>JBA-14208-10</v>
          </cell>
          <cell r="D237" t="str">
            <v>14208-10</v>
          </cell>
          <cell r="E237" t="str">
            <v>Kensington Lock Adaptor</v>
          </cell>
          <cell r="F237">
            <v>260</v>
          </cell>
          <cell r="G237">
            <v>240</v>
          </cell>
          <cell r="H237">
            <v>170</v>
          </cell>
          <cell r="I237">
            <v>150</v>
          </cell>
        </row>
        <row r="238">
          <cell r="C238" t="str">
            <v>JBA-1950-79</v>
          </cell>
          <cell r="D238" t="str">
            <v>1950-79</v>
          </cell>
          <cell r="E238" t="str">
            <v>Jabra Link 950 USB-A, USB-A &amp; USB-C cord included</v>
          </cell>
          <cell r="F238">
            <v>6790</v>
          </cell>
          <cell r="G238">
            <v>6350</v>
          </cell>
          <cell r="H238">
            <v>5240</v>
          </cell>
          <cell r="I238">
            <v>4560</v>
          </cell>
        </row>
        <row r="239">
          <cell r="C239" t="str">
            <v>JBA-2950-79</v>
          </cell>
          <cell r="D239" t="str">
            <v>2950-79</v>
          </cell>
          <cell r="E239" t="str">
            <v>Jabra Link 950 USB-C, USB-A &amp; USB-C cord included</v>
          </cell>
          <cell r="F239">
            <v>6790</v>
          </cell>
          <cell r="G239">
            <v>6350</v>
          </cell>
          <cell r="H239">
            <v>5240</v>
          </cell>
          <cell r="I239">
            <v>4560</v>
          </cell>
        </row>
        <row r="240">
          <cell r="D240" t="str">
            <v>Jabra Speakers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</row>
        <row r="241">
          <cell r="C241" t="str">
            <v>JBA-7700-309</v>
          </cell>
          <cell r="D241" t="str">
            <v>7700-309</v>
          </cell>
          <cell r="E241" t="str">
            <v>Jabra SPEAK 750, MS TEAMS, USB/BT &amp; Link 370</v>
          </cell>
          <cell r="F241">
            <v>12350</v>
          </cell>
          <cell r="G241">
            <v>11540</v>
          </cell>
          <cell r="H241">
            <v>9680</v>
          </cell>
          <cell r="I241">
            <v>8420</v>
          </cell>
        </row>
        <row r="242">
          <cell r="C242" t="str">
            <v>JBA-7710-309</v>
          </cell>
          <cell r="D242" t="str">
            <v>7710-309</v>
          </cell>
          <cell r="E242" t="str">
            <v>Jabra SPEAK 710 MS</v>
          </cell>
          <cell r="F242">
            <v>11210</v>
          </cell>
          <cell r="G242">
            <v>10480</v>
          </cell>
          <cell r="H242">
            <v>8680</v>
          </cell>
          <cell r="I242">
            <v>7550</v>
          </cell>
        </row>
        <row r="243">
          <cell r="C243" t="str">
            <v>JBA-7510-109</v>
          </cell>
          <cell r="D243" t="str">
            <v>7510-109</v>
          </cell>
          <cell r="E243" t="str">
            <v>Jabra SPEAK 510 MS</v>
          </cell>
          <cell r="F243">
            <v>5590</v>
          </cell>
          <cell r="G243">
            <v>5220</v>
          </cell>
          <cell r="H243">
            <v>4480</v>
          </cell>
          <cell r="I243">
            <v>3900</v>
          </cell>
        </row>
        <row r="244">
          <cell r="C244" t="str">
            <v>JBA-7510-209</v>
          </cell>
          <cell r="D244" t="str">
            <v>7510-209</v>
          </cell>
          <cell r="E244" t="str">
            <v>Jabra SPEAK 510 UC</v>
          </cell>
          <cell r="F244">
            <v>5590</v>
          </cell>
          <cell r="G244">
            <v>5220</v>
          </cell>
          <cell r="H244">
            <v>4480</v>
          </cell>
          <cell r="I244">
            <v>3900</v>
          </cell>
        </row>
        <row r="245">
          <cell r="C245" t="str">
            <v>JBA-7510-309</v>
          </cell>
          <cell r="D245" t="str">
            <v>7510-309</v>
          </cell>
          <cell r="E245" t="str">
            <v>Jabra SPEAK 510+ MS</v>
          </cell>
          <cell r="F245">
            <v>6730</v>
          </cell>
          <cell r="G245">
            <v>6290</v>
          </cell>
          <cell r="H245">
            <v>5290</v>
          </cell>
          <cell r="I245">
            <v>4600</v>
          </cell>
        </row>
        <row r="246">
          <cell r="C246" t="str">
            <v>JBA-7510-409</v>
          </cell>
          <cell r="D246" t="str">
            <v>7510-409</v>
          </cell>
          <cell r="E246" t="str">
            <v>Jabra SPEAK 510+ UC</v>
          </cell>
          <cell r="F246">
            <v>6730</v>
          </cell>
          <cell r="G246">
            <v>6290</v>
          </cell>
          <cell r="H246">
            <v>5290</v>
          </cell>
          <cell r="I246">
            <v>4600</v>
          </cell>
        </row>
        <row r="247">
          <cell r="D247" t="str">
            <v>Jabra PanaCast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</row>
        <row r="248">
          <cell r="C248" t="str">
            <v>JBA-8300-119</v>
          </cell>
          <cell r="D248" t="str">
            <v>8300-119</v>
          </cell>
          <cell r="E248" t="str">
            <v>Jabra PanaCast 20, Global SKU</v>
          </cell>
          <cell r="F248">
            <v>6470</v>
          </cell>
          <cell r="G248">
            <v>6050</v>
          </cell>
          <cell r="H248">
            <v>4640</v>
          </cell>
          <cell r="I248">
            <v>4040</v>
          </cell>
        </row>
        <row r="249">
          <cell r="C249" t="str">
            <v>JBA-8200-232</v>
          </cell>
          <cell r="D249" t="str">
            <v>8200-232</v>
          </cell>
          <cell r="E249" t="str">
            <v>Jabra PanaCast 50, NA, Black (Japan, PH, TW, TH)</v>
          </cell>
          <cell r="F249">
            <v>47030</v>
          </cell>
          <cell r="G249">
            <v>43950</v>
          </cell>
          <cell r="H249">
            <v>39940</v>
          </cell>
          <cell r="I249">
            <v>34750</v>
          </cell>
        </row>
        <row r="250">
          <cell r="C250" t="str">
            <v>JBA-8201-232</v>
          </cell>
          <cell r="D250" t="str">
            <v>8201-232</v>
          </cell>
          <cell r="E250" t="str">
            <v>Jabra PanaCast 50, NA, Grey  (Japan, PH, TW, TH)</v>
          </cell>
          <cell r="F250">
            <v>47030</v>
          </cell>
          <cell r="G250">
            <v>43950</v>
          </cell>
          <cell r="H250">
            <v>39940</v>
          </cell>
          <cell r="I250">
            <v>34750</v>
          </cell>
        </row>
        <row r="251">
          <cell r="D251" t="str">
            <v>Jabra PanaCast Accessories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</row>
        <row r="252">
          <cell r="C252" t="str">
            <v>JBA-8220-209</v>
          </cell>
          <cell r="D252" t="str">
            <v>8220-209</v>
          </cell>
          <cell r="E252" t="str">
            <v>Jabra PanaCast 50 Remote, Black</v>
          </cell>
          <cell r="F252">
            <v>2080</v>
          </cell>
          <cell r="G252">
            <v>1940</v>
          </cell>
          <cell r="H252">
            <v>1740</v>
          </cell>
          <cell r="I252">
            <v>1510</v>
          </cell>
        </row>
        <row r="253">
          <cell r="C253" t="str">
            <v>JBA-8211-209</v>
          </cell>
          <cell r="D253" t="str">
            <v>8211-209</v>
          </cell>
          <cell r="E253" t="str">
            <v>Jabra PanaCast 50 Remote, Grey</v>
          </cell>
          <cell r="F253">
            <v>2080</v>
          </cell>
          <cell r="G253">
            <v>1940</v>
          </cell>
          <cell r="H253">
            <v>1740</v>
          </cell>
          <cell r="I253">
            <v>1510</v>
          </cell>
        </row>
        <row r="254">
          <cell r="C254" t="str">
            <v>JBA-14207-70</v>
          </cell>
          <cell r="D254" t="str">
            <v>14207-70</v>
          </cell>
          <cell r="E254" t="str">
            <v>Jabra PanaCast 50 Table Stand, Black</v>
          </cell>
          <cell r="F254">
            <v>2730</v>
          </cell>
          <cell r="G254">
            <v>2550</v>
          </cell>
          <cell r="H254">
            <v>2220</v>
          </cell>
          <cell r="I254">
            <v>1930</v>
          </cell>
        </row>
        <row r="255">
          <cell r="C255" t="str">
            <v>JBA-14207-75</v>
          </cell>
          <cell r="D255" t="str">
            <v>14207-75</v>
          </cell>
          <cell r="E255" t="str">
            <v>Jabra PanaCast 50 Table Stand, Grey</v>
          </cell>
          <cell r="F255">
            <v>2730</v>
          </cell>
          <cell r="G255">
            <v>2550</v>
          </cell>
          <cell r="H255">
            <v>2220</v>
          </cell>
          <cell r="I255">
            <v>1930</v>
          </cell>
        </row>
        <row r="256">
          <cell r="C256" t="str">
            <v>JBA-14207-71</v>
          </cell>
          <cell r="D256" t="str">
            <v>14207-71</v>
          </cell>
          <cell r="E256" t="str">
            <v>Jabra PanaCast 50 Wall Mount, Black</v>
          </cell>
          <cell r="F256">
            <v>1630</v>
          </cell>
          <cell r="G256">
            <v>1520</v>
          </cell>
          <cell r="H256">
            <v>1330</v>
          </cell>
          <cell r="I256">
            <v>1160</v>
          </cell>
        </row>
        <row r="257">
          <cell r="C257" t="str">
            <v>JBA-14207-76</v>
          </cell>
          <cell r="D257" t="str">
            <v>14207-76</v>
          </cell>
          <cell r="E257" t="str">
            <v>Jabra PanaCast 50 Wall Mount, Grey</v>
          </cell>
          <cell r="F257">
            <v>1630</v>
          </cell>
          <cell r="G257">
            <v>1520</v>
          </cell>
          <cell r="H257">
            <v>1330</v>
          </cell>
          <cell r="I257">
            <v>1160</v>
          </cell>
        </row>
        <row r="258">
          <cell r="C258" t="str">
            <v>JBA-14207-72</v>
          </cell>
          <cell r="D258" t="str">
            <v>14207-72</v>
          </cell>
          <cell r="E258" t="str">
            <v>Jabra PanaCast 50 Screen Mount, VESA compliant</v>
          </cell>
          <cell r="F258">
            <v>2990</v>
          </cell>
          <cell r="G258">
            <v>2790</v>
          </cell>
          <cell r="H258">
            <v>2080</v>
          </cell>
          <cell r="I258">
            <v>1810</v>
          </cell>
        </row>
        <row r="259">
          <cell r="C259" t="str">
            <v>JBA-14202-10</v>
          </cell>
          <cell r="D259" t="str">
            <v>14202-10</v>
          </cell>
          <cell r="E259" t="str">
            <v>Jabra PanaCast USB Cable, USB 3.0, 2m, USB-C to USB-A</v>
          </cell>
          <cell r="F259">
            <v>940</v>
          </cell>
          <cell r="G259">
            <v>880</v>
          </cell>
          <cell r="H259">
            <v>760</v>
          </cell>
          <cell r="I259">
            <v>660</v>
          </cell>
        </row>
        <row r="260">
          <cell r="C260" t="str">
            <v>JBA-14202-11</v>
          </cell>
          <cell r="D260" t="str">
            <v>14202-11</v>
          </cell>
          <cell r="E260" t="str">
            <v>Jabra PanaCast USB Cable, USB 2.0, 5m, USB-C to USB-A</v>
          </cell>
          <cell r="F260">
            <v>1630</v>
          </cell>
          <cell r="G260">
            <v>1520</v>
          </cell>
          <cell r="H260">
            <v>1330</v>
          </cell>
          <cell r="I260">
            <v>1160</v>
          </cell>
        </row>
        <row r="261">
          <cell r="D261" t="str">
            <v>Jabra PanaCast 50 Room System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</row>
        <row r="262">
          <cell r="C262" t="str">
            <v>JBA-8602-139</v>
          </cell>
          <cell r="D262" t="str">
            <v>8602-139</v>
          </cell>
          <cell r="E262" t="str">
            <v>PanaCast 50 Room System 2 MTR – PanaCast 50 with US charger – Lenovo ThinkSmart Core Gen 2 Kit with USB Controller, TH</v>
          </cell>
          <cell r="F262">
            <v>159220</v>
          </cell>
          <cell r="G262">
            <v>148800</v>
          </cell>
          <cell r="H262">
            <v>112560</v>
          </cell>
          <cell r="I262">
            <v>97930</v>
          </cell>
        </row>
        <row r="263">
          <cell r="C263" t="str">
            <v>JBA-8612-139</v>
          </cell>
          <cell r="D263" t="str">
            <v>8612-139</v>
          </cell>
          <cell r="E263" t="str">
            <v>PanaCast 50 Room System 2 MTR – PanaCast 50 with US charger – Lenovo ThinkSmart Core Gen 2 Kit with IP Controller, TH</v>
          </cell>
          <cell r="F263">
            <v>188470</v>
          </cell>
          <cell r="G263">
            <v>176140</v>
          </cell>
          <cell r="H263">
            <v>128700</v>
          </cell>
          <cell r="I263">
            <v>111970</v>
          </cell>
        </row>
        <row r="264">
          <cell r="D264" t="str">
            <v>Jabra PanaCast 50 VideoBar System</v>
          </cell>
        </row>
        <row r="265">
          <cell r="C265" t="str">
            <v>JBA-8501-232</v>
          </cell>
          <cell r="D265" t="str">
            <v>8501-232</v>
          </cell>
          <cell r="E265" t="str">
            <v>PanaCast 50 Video Bar SystemMS VB &amp; TC, US Charger-A</v>
          </cell>
          <cell r="F265">
            <v>139720</v>
          </cell>
          <cell r="G265">
            <v>130580</v>
          </cell>
          <cell r="H265">
            <v>109900</v>
          </cell>
          <cell r="I265">
            <v>95610</v>
          </cell>
        </row>
        <row r="266">
          <cell r="C266" t="str">
            <v>JBA-8502-232</v>
          </cell>
          <cell r="D266" t="str">
            <v>8502-232</v>
          </cell>
          <cell r="E266" t="str">
            <v>PanaCast 50 Video Bar SystemZR VB &amp; TC, US Charger-A</v>
          </cell>
          <cell r="F266">
            <v>139720</v>
          </cell>
          <cell r="G266">
            <v>130580</v>
          </cell>
          <cell r="H266">
            <v>109900</v>
          </cell>
          <cell r="I266">
            <v>95610</v>
          </cell>
        </row>
        <row r="267">
          <cell r="C267" t="str">
            <v>JBA-8500-232</v>
          </cell>
          <cell r="D267" t="str">
            <v>8500-232</v>
          </cell>
          <cell r="E267" t="str">
            <v>PanaCast 50 Video Bar SystemUC VB &amp; TC, US Charger-A</v>
          </cell>
          <cell r="F267">
            <v>139720</v>
          </cell>
          <cell r="G267">
            <v>130580</v>
          </cell>
          <cell r="H267">
            <v>109900</v>
          </cell>
          <cell r="I267">
            <v>95610</v>
          </cell>
        </row>
        <row r="268">
          <cell r="D268" t="str">
            <v>Jabra PanaCast 50 VideoBar System Accessories</v>
          </cell>
        </row>
        <row r="269">
          <cell r="C269" t="str">
            <v>JBA-14701-10</v>
          </cell>
          <cell r="D269" t="str">
            <v>14701-10</v>
          </cell>
          <cell r="E269" t="str">
            <v>P50 VBS Privacy Cover, Cover with Sensor, black</v>
          </cell>
          <cell r="F269">
            <v>1070</v>
          </cell>
          <cell r="G269">
            <v>1000</v>
          </cell>
          <cell r="H269">
            <v>890</v>
          </cell>
          <cell r="I269">
            <v>770</v>
          </cell>
        </row>
        <row r="270">
          <cell r="C270" t="str">
            <v>JBA-14207-72</v>
          </cell>
          <cell r="D270" t="str">
            <v>14207-72</v>
          </cell>
          <cell r="E270" t="str">
            <v>P50 Screen Mount VESA compliant, black</v>
          </cell>
          <cell r="F270">
            <v>2990</v>
          </cell>
          <cell r="G270">
            <v>2790</v>
          </cell>
          <cell r="H270">
            <v>2080</v>
          </cell>
          <cell r="I270">
            <v>1810</v>
          </cell>
        </row>
        <row r="271">
          <cell r="C271" t="str">
            <v>JBA-14307-57</v>
          </cell>
          <cell r="D271" t="str">
            <v>14307-57</v>
          </cell>
          <cell r="E271" t="str">
            <v>P50 VBS Wall Mount Click on bracket, black</v>
          </cell>
          <cell r="F271">
            <v>2340</v>
          </cell>
          <cell r="G271">
            <v>2190</v>
          </cell>
          <cell r="H271">
            <v>1910</v>
          </cell>
          <cell r="I271">
            <v>1660</v>
          </cell>
        </row>
        <row r="272">
          <cell r="C272" t="str">
            <v>JBA-14307-58</v>
          </cell>
          <cell r="D272" t="str">
            <v>14307-58</v>
          </cell>
          <cell r="E272" t="str">
            <v>PanaCast Control Table Mount Table grommet and stud, black</v>
          </cell>
          <cell r="F272">
            <v>1300</v>
          </cell>
          <cell r="G272">
            <v>1210</v>
          </cell>
          <cell r="H272">
            <v>1070</v>
          </cell>
          <cell r="I272">
            <v>930</v>
          </cell>
        </row>
        <row r="273">
          <cell r="C273" t="str">
            <v>JBA-14307-70</v>
          </cell>
          <cell r="D273" t="str">
            <v>14307-70</v>
          </cell>
          <cell r="E273" t="str">
            <v>P50 VBS Table Stand Click-on VBS table stand,black</v>
          </cell>
          <cell r="F273">
            <v>5200</v>
          </cell>
          <cell r="G273">
            <v>4860</v>
          </cell>
          <cell r="H273">
            <v>4260</v>
          </cell>
          <cell r="I273">
            <v>3710</v>
          </cell>
        </row>
        <row r="274">
          <cell r="C274" t="str">
            <v>JBA-14302-08</v>
          </cell>
          <cell r="D274" t="str">
            <v>14302-08</v>
          </cell>
          <cell r="E274" t="str">
            <v>USB Cable Type A-C USB Cable Type A-C, 4.57m/15ft</v>
          </cell>
          <cell r="F274">
            <v>1980</v>
          </cell>
          <cell r="G274">
            <v>1850</v>
          </cell>
          <cell r="H274">
            <v>1600</v>
          </cell>
          <cell r="I274">
            <v>1390</v>
          </cell>
        </row>
        <row r="275">
          <cell r="C275" t="str">
            <v>JBA-14302-24</v>
          </cell>
          <cell r="D275" t="str">
            <v>14302-24</v>
          </cell>
          <cell r="E275" t="str">
            <v>HDMI Cable HDMI Cable, 1.83m/6ft</v>
          </cell>
          <cell r="F275">
            <v>1720</v>
          </cell>
          <cell r="G275">
            <v>1610</v>
          </cell>
          <cell r="H275">
            <v>1430</v>
          </cell>
          <cell r="I275">
            <v>1240</v>
          </cell>
        </row>
        <row r="276">
          <cell r="C276" t="str">
            <v>JBA-14302-25</v>
          </cell>
          <cell r="D276" t="str">
            <v>14302-25</v>
          </cell>
          <cell r="E276" t="str">
            <v>HDMI Ingest Cable  HDMI Cable, 4.57m/15ft</v>
          </cell>
          <cell r="F276">
            <v>2440</v>
          </cell>
          <cell r="G276">
            <v>2280</v>
          </cell>
          <cell r="H276">
            <v>2000</v>
          </cell>
          <cell r="I276">
            <v>1740</v>
          </cell>
        </row>
        <row r="277">
          <cell r="C277" t="str">
            <v>JBA-14302-26</v>
          </cell>
          <cell r="D277" t="str">
            <v>14302-26</v>
          </cell>
          <cell r="E277" t="str">
            <v>Ethernet Cable Ethernet,RJ45,Cat5e,4.57m/15ft</v>
          </cell>
          <cell r="F277">
            <v>1630</v>
          </cell>
          <cell r="G277">
            <v>1520</v>
          </cell>
          <cell r="H277">
            <v>1330</v>
          </cell>
          <cell r="I277">
            <v>1160</v>
          </cell>
        </row>
        <row r="278">
          <cell r="D278" t="str">
            <v>Jabra Perform 45</v>
          </cell>
        </row>
        <row r="279">
          <cell r="C279" t="str">
            <v>JBA-5131-119</v>
          </cell>
          <cell r="D279" t="str">
            <v>5131-119</v>
          </cell>
          <cell r="E279" t="str">
            <v>Jabra Perform 45 SE, HDST, USB Cable</v>
          </cell>
          <cell r="F279">
            <v>4880</v>
          </cell>
          <cell r="G279">
            <v>4560</v>
          </cell>
          <cell r="H279">
            <v>3180</v>
          </cell>
          <cell r="I279">
            <v>2770</v>
          </cell>
        </row>
        <row r="280">
          <cell r="C280" t="str">
            <v>JBA-14101-87</v>
          </cell>
          <cell r="D280" t="str">
            <v>14101-87</v>
          </cell>
          <cell r="E280" t="str">
            <v>Jabra Perform 45, Eargels - Refresh Kit</v>
          </cell>
          <cell r="F280">
            <v>330</v>
          </cell>
          <cell r="G280">
            <v>310</v>
          </cell>
          <cell r="H280">
            <v>210</v>
          </cell>
          <cell r="I280">
            <v>180</v>
          </cell>
        </row>
        <row r="281">
          <cell r="C281" t="str">
            <v>JBA-14101-88</v>
          </cell>
          <cell r="D281" t="str">
            <v>14101-88</v>
          </cell>
          <cell r="E281" t="str">
            <v>Jabra Perform 45, Eargels - 10pcs, S/M/L</v>
          </cell>
          <cell r="F281">
            <v>1630</v>
          </cell>
          <cell r="G281">
            <v>1520</v>
          </cell>
          <cell r="H281">
            <v>1010</v>
          </cell>
          <cell r="I281">
            <v>880</v>
          </cell>
        </row>
        <row r="282">
          <cell r="D282" t="str">
            <v>Jabra Evolve2 Bud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</row>
        <row r="283">
          <cell r="C283" t="str">
            <v>JBA-20797-989–899</v>
          </cell>
          <cell r="D283" t="str">
            <v>20797-989–899</v>
          </cell>
          <cell r="E283" t="str">
            <v>Jabra Evolve2 Buds, USB-C UC</v>
          </cell>
          <cell r="F283">
            <v>8740</v>
          </cell>
          <cell r="G283">
            <v>8170</v>
          </cell>
          <cell r="H283">
            <v>7590</v>
          </cell>
          <cell r="I283">
            <v>6600</v>
          </cell>
        </row>
        <row r="284">
          <cell r="C284" t="str">
            <v>JBA-20797-989–999</v>
          </cell>
          <cell r="D284" t="str">
            <v>20797-989–999</v>
          </cell>
          <cell r="E284" t="str">
            <v>Jabra Evolve2 Buds, USB-A UC</v>
          </cell>
          <cell r="F284">
            <v>8740</v>
          </cell>
          <cell r="G284">
            <v>8170</v>
          </cell>
          <cell r="H284">
            <v>7590</v>
          </cell>
          <cell r="I284">
            <v>6600</v>
          </cell>
        </row>
        <row r="285">
          <cell r="C285" t="str">
            <v>JBA-20797-999899</v>
          </cell>
          <cell r="D285" t="str">
            <v>20797-999–899</v>
          </cell>
          <cell r="E285" t="str">
            <v>Jabra Evolve2 Buds, USB-C MS</v>
          </cell>
          <cell r="F285">
            <v>8740</v>
          </cell>
          <cell r="G285">
            <v>8170</v>
          </cell>
          <cell r="H285">
            <v>7590</v>
          </cell>
          <cell r="I285">
            <v>6600</v>
          </cell>
        </row>
        <row r="286">
          <cell r="C286" t="str">
            <v>JBA-20797-999999</v>
          </cell>
          <cell r="D286" t="str">
            <v>20797-999–999</v>
          </cell>
          <cell r="E286" t="str">
            <v>Jabra Evolve2 Buds, USB-A MS</v>
          </cell>
          <cell r="F286">
            <v>8740</v>
          </cell>
          <cell r="G286">
            <v>8170</v>
          </cell>
          <cell r="H286">
            <v>7590</v>
          </cell>
          <cell r="I286">
            <v>6600</v>
          </cell>
        </row>
        <row r="287">
          <cell r="C287" t="str">
            <v>JBA-20797-989–889</v>
          </cell>
          <cell r="D287" t="str">
            <v>20797-989–889</v>
          </cell>
          <cell r="E287" t="str">
            <v>Jabra Evolve2 Buds, USB-C UC –Wireless Charging Pad</v>
          </cell>
          <cell r="F287">
            <v>9880</v>
          </cell>
          <cell r="G287">
            <v>9230</v>
          </cell>
          <cell r="H287">
            <v>8390</v>
          </cell>
          <cell r="I287">
            <v>7300</v>
          </cell>
        </row>
        <row r="288">
          <cell r="C288" t="str">
            <v>JBA-20797-989–989</v>
          </cell>
          <cell r="D288" t="str">
            <v>20797-989–989</v>
          </cell>
          <cell r="E288" t="str">
            <v>Jabra Evolve2 Buds, USB-A UC –Wireless Charging Pad</v>
          </cell>
          <cell r="F288">
            <v>9880</v>
          </cell>
          <cell r="G288">
            <v>9230</v>
          </cell>
          <cell r="H288">
            <v>8390</v>
          </cell>
          <cell r="I288">
            <v>7300</v>
          </cell>
        </row>
        <row r="289">
          <cell r="C289" t="str">
            <v>JBA-20797-999–889</v>
          </cell>
          <cell r="D289" t="str">
            <v>20797-999–889</v>
          </cell>
          <cell r="E289" t="str">
            <v>Jabra Evolve2 Buds, USB-C MS –Wireless Charging Pad</v>
          </cell>
          <cell r="F289">
            <v>9880</v>
          </cell>
          <cell r="G289">
            <v>9230</v>
          </cell>
          <cell r="H289">
            <v>8390</v>
          </cell>
          <cell r="I289">
            <v>7300</v>
          </cell>
        </row>
        <row r="290">
          <cell r="C290" t="str">
            <v>JBA-20797-999–989</v>
          </cell>
          <cell r="D290" t="str">
            <v>20797-999–989</v>
          </cell>
          <cell r="E290" t="str">
            <v>Jabra Evolve2 Buds, USB-A MS –Wireless Charging Pad</v>
          </cell>
          <cell r="F290">
            <v>9880</v>
          </cell>
          <cell r="G290">
            <v>9230</v>
          </cell>
          <cell r="H290">
            <v>8390</v>
          </cell>
          <cell r="I290">
            <v>7300</v>
          </cell>
        </row>
        <row r="291">
          <cell r="C291" t="str">
            <v>JBA-14207-85</v>
          </cell>
          <cell r="D291" t="str">
            <v>14207-85</v>
          </cell>
          <cell r="E291" t="str">
            <v>Jabra Evolve2 Buds Cradle, USB-A MS</v>
          </cell>
          <cell r="F291">
            <v>3870</v>
          </cell>
          <cell r="G291">
            <v>3620</v>
          </cell>
          <cell r="H291">
            <v>3410</v>
          </cell>
          <cell r="I291">
            <v>2970</v>
          </cell>
        </row>
        <row r="292">
          <cell r="C292" t="str">
            <v>JBA-14207-86</v>
          </cell>
          <cell r="D292" t="str">
            <v>14207-86</v>
          </cell>
          <cell r="E292" t="str">
            <v>Jabra Evolve2 Buds Cradle, USB-C MS</v>
          </cell>
          <cell r="F292">
            <v>3870</v>
          </cell>
          <cell r="G292">
            <v>3620</v>
          </cell>
          <cell r="H292">
            <v>3410</v>
          </cell>
          <cell r="I292">
            <v>2970</v>
          </cell>
        </row>
        <row r="293">
          <cell r="C293" t="str">
            <v>JBA-14207-87</v>
          </cell>
          <cell r="D293" t="str">
            <v>14207-87</v>
          </cell>
          <cell r="E293" t="str">
            <v>Jabra Evolve2 Buds Cradle, USB-A UC</v>
          </cell>
          <cell r="F293">
            <v>3870</v>
          </cell>
          <cell r="G293">
            <v>3620</v>
          </cell>
          <cell r="H293">
            <v>3410</v>
          </cell>
          <cell r="I293">
            <v>2970</v>
          </cell>
        </row>
        <row r="294">
          <cell r="C294" t="str">
            <v>JBA-14207-88</v>
          </cell>
          <cell r="D294" t="str">
            <v>14207-88</v>
          </cell>
          <cell r="E294" t="str">
            <v>Jabra Evolve2 Buds Cradle, USB-C UC</v>
          </cell>
          <cell r="F294">
            <v>3870</v>
          </cell>
          <cell r="G294">
            <v>3620</v>
          </cell>
          <cell r="H294">
            <v>3410</v>
          </cell>
          <cell r="I294">
            <v>2970</v>
          </cell>
        </row>
        <row r="295">
          <cell r="C295" t="str">
            <v>JBA-14401-38</v>
          </cell>
          <cell r="D295" t="str">
            <v>14401-38</v>
          </cell>
          <cell r="E295" t="str">
            <v>Jabra Evolve2 Buds Earbuds, L&amp;R Ear buds MS</v>
          </cell>
          <cell r="F295">
            <v>7830</v>
          </cell>
          <cell r="G295">
            <v>7320</v>
          </cell>
          <cell r="H295">
            <v>6840</v>
          </cell>
          <cell r="I295">
            <v>5950</v>
          </cell>
        </row>
        <row r="296">
          <cell r="C296" t="str">
            <v>JBA-14401-39</v>
          </cell>
          <cell r="D296" t="str">
            <v>14401-39</v>
          </cell>
          <cell r="E296" t="str">
            <v>Jabra Evolve2 Buds Earbuds, L&amp;R Ear buds UC</v>
          </cell>
          <cell r="F296">
            <v>7120</v>
          </cell>
          <cell r="G296">
            <v>6650</v>
          </cell>
          <cell r="H296">
            <v>6220</v>
          </cell>
          <cell r="I296">
            <v>5410</v>
          </cell>
        </row>
        <row r="297">
          <cell r="D297" t="str">
            <v>Jabra Speak2</v>
          </cell>
        </row>
        <row r="298">
          <cell r="C298" t="str">
            <v>JBA-2740-109</v>
          </cell>
          <cell r="D298" t="str">
            <v>2740-109</v>
          </cell>
          <cell r="E298" t="str">
            <v>Jabra Speak2 40 MS Teams</v>
          </cell>
          <cell r="F298">
            <v>5490</v>
          </cell>
          <cell r="G298">
            <v>5130</v>
          </cell>
          <cell r="H298">
            <v>4440</v>
          </cell>
          <cell r="I298">
            <v>3860</v>
          </cell>
        </row>
        <row r="299">
          <cell r="C299" t="str">
            <v>JBA-2740-209</v>
          </cell>
          <cell r="D299" t="str">
            <v>2740-209</v>
          </cell>
          <cell r="E299" t="str">
            <v>Jabra Speak2 40 UC</v>
          </cell>
          <cell r="F299">
            <v>5490</v>
          </cell>
          <cell r="G299">
            <v>5130</v>
          </cell>
          <cell r="H299">
            <v>4440</v>
          </cell>
          <cell r="I299">
            <v>3860</v>
          </cell>
        </row>
        <row r="300">
          <cell r="C300" t="str">
            <v>JBA-2755-109</v>
          </cell>
          <cell r="D300" t="str">
            <v>2755-109</v>
          </cell>
          <cell r="E300" t="str">
            <v>Jabra Speak2 55 MS Teams</v>
          </cell>
          <cell r="F300">
            <v>6140</v>
          </cell>
          <cell r="G300">
            <v>5740</v>
          </cell>
          <cell r="H300">
            <v>4920</v>
          </cell>
          <cell r="I300">
            <v>4280</v>
          </cell>
        </row>
        <row r="301">
          <cell r="C301" t="str">
            <v>JBA-2755-209</v>
          </cell>
          <cell r="D301" t="str">
            <v>2755-209</v>
          </cell>
          <cell r="E301" t="str">
            <v>Jabra Speak2 55 UC</v>
          </cell>
          <cell r="F301">
            <v>6140</v>
          </cell>
          <cell r="G301">
            <v>5740</v>
          </cell>
          <cell r="H301">
            <v>4920</v>
          </cell>
          <cell r="I301">
            <v>4280</v>
          </cell>
        </row>
        <row r="302">
          <cell r="C302" t="str">
            <v>JBA-2775-319</v>
          </cell>
          <cell r="D302" t="str">
            <v>2775-319</v>
          </cell>
          <cell r="E302" t="str">
            <v>Jabra Speak2 75 MS Teams, Link390a</v>
          </cell>
          <cell r="F302">
            <v>12640</v>
          </cell>
          <cell r="G302">
            <v>11810</v>
          </cell>
          <cell r="H302">
            <v>9680</v>
          </cell>
          <cell r="I302">
            <v>8420</v>
          </cell>
        </row>
        <row r="303">
          <cell r="C303" t="str">
            <v>JBA-2775-329</v>
          </cell>
          <cell r="D303" t="str">
            <v>2775-329</v>
          </cell>
          <cell r="E303" t="str">
            <v>Jabra Speak2 75 MS Teams, Link390c</v>
          </cell>
          <cell r="F303">
            <v>12640</v>
          </cell>
          <cell r="G303">
            <v>11810</v>
          </cell>
          <cell r="H303">
            <v>9680</v>
          </cell>
          <cell r="I303">
            <v>8420</v>
          </cell>
        </row>
        <row r="304">
          <cell r="C304" t="str">
            <v>JBA-2775-109</v>
          </cell>
          <cell r="D304" t="str">
            <v>2775-109</v>
          </cell>
          <cell r="E304" t="str">
            <v>Jabra Speak2 75 MS Teams</v>
          </cell>
          <cell r="F304">
            <v>11990</v>
          </cell>
          <cell r="G304">
            <v>11210</v>
          </cell>
          <cell r="H304">
            <v>9280</v>
          </cell>
          <cell r="I304">
            <v>8070</v>
          </cell>
        </row>
        <row r="305">
          <cell r="C305" t="str">
            <v>JBA-2775-419</v>
          </cell>
          <cell r="D305" t="str">
            <v>2775-419</v>
          </cell>
          <cell r="E305" t="str">
            <v>Jabra Speak2 75 UC, Link390a</v>
          </cell>
          <cell r="F305">
            <v>12640</v>
          </cell>
          <cell r="G305">
            <v>11810</v>
          </cell>
          <cell r="H305">
            <v>9680</v>
          </cell>
          <cell r="I305">
            <v>8420</v>
          </cell>
        </row>
        <row r="306">
          <cell r="C306" t="str">
            <v>JBA-2775-429</v>
          </cell>
          <cell r="D306" t="str">
            <v>2775-429</v>
          </cell>
          <cell r="E306" t="str">
            <v>Jabra Speak2 75 UC, Link390c</v>
          </cell>
          <cell r="F306">
            <v>12640</v>
          </cell>
          <cell r="G306">
            <v>11810</v>
          </cell>
          <cell r="H306">
            <v>9680</v>
          </cell>
          <cell r="I306">
            <v>8420</v>
          </cell>
        </row>
        <row r="307">
          <cell r="C307" t="str">
            <v>JBA-2775-209</v>
          </cell>
          <cell r="D307" t="str">
            <v>2775-209</v>
          </cell>
          <cell r="E307" t="str">
            <v>Jabra Speak2 75 UC</v>
          </cell>
          <cell r="F307">
            <v>11990</v>
          </cell>
          <cell r="G307">
            <v>11210</v>
          </cell>
          <cell r="H307">
            <v>9280</v>
          </cell>
          <cell r="I307">
            <v>8070</v>
          </cell>
        </row>
        <row r="308">
          <cell r="D308" t="str">
            <v>Scheduler</v>
          </cell>
        </row>
        <row r="309">
          <cell r="C309" t="str">
            <v>JBA-8020-239</v>
          </cell>
          <cell r="D309" t="str">
            <v>8020-239</v>
          </cell>
          <cell r="E309" t="str">
            <v>Jabra Scheduler, UC, Global</v>
          </cell>
          <cell r="F309">
            <v>22720</v>
          </cell>
          <cell r="G309">
            <v>21230</v>
          </cell>
          <cell r="H309">
            <v>19850</v>
          </cell>
          <cell r="I309">
            <v>17270</v>
          </cell>
        </row>
        <row r="310">
          <cell r="D310" t="str">
            <v>Evolve3</v>
          </cell>
        </row>
        <row r="311">
          <cell r="C311" t="str">
            <v>JBA-37599-999-889</v>
          </cell>
          <cell r="D311" t="str">
            <v>37599-999-889</v>
          </cell>
          <cell r="E311" t="str">
            <v>Jabra Evolve3 75 MS, Link390c, Black, WLC chrg</v>
          </cell>
          <cell r="F311">
            <v>15100</v>
          </cell>
          <cell r="G311">
            <v>14112.14953271028</v>
          </cell>
          <cell r="H311">
            <v>11280</v>
          </cell>
          <cell r="I311">
            <v>10550</v>
          </cell>
        </row>
        <row r="312">
          <cell r="C312" t="str">
            <v>JBA-37599-989-889</v>
          </cell>
          <cell r="D312" t="str">
            <v>37599-989-889</v>
          </cell>
          <cell r="E312" t="str">
            <v>Jabra Evolve3 75 UC, Link390c, Black,WLC Chrg</v>
          </cell>
          <cell r="F312">
            <v>15100</v>
          </cell>
          <cell r="G312">
            <v>14112.14953271028</v>
          </cell>
          <cell r="H312">
            <v>11280</v>
          </cell>
          <cell r="I312">
            <v>10550</v>
          </cell>
        </row>
        <row r="313">
          <cell r="C313" t="str">
            <v>JBA-37599-989-989</v>
          </cell>
          <cell r="D313" t="str">
            <v>37599-989-989</v>
          </cell>
          <cell r="E313" t="str">
            <v>Jabra Evolve3 75 UC, Link390a, Black,WLC Chrg</v>
          </cell>
          <cell r="F313">
            <v>15100</v>
          </cell>
          <cell r="G313">
            <v>14112.14953271028</v>
          </cell>
          <cell r="H313">
            <v>11280</v>
          </cell>
          <cell r="I313">
            <v>10550</v>
          </cell>
        </row>
        <row r="314">
          <cell r="C314" t="str">
            <v>JBA-37599-999-989</v>
          </cell>
          <cell r="D314" t="str">
            <v>37599-999-989</v>
          </cell>
          <cell r="E314" t="str">
            <v>Jabra Evolve3 75 MS, Link390a, Black,WLC Chrg</v>
          </cell>
          <cell r="F314">
            <v>15100</v>
          </cell>
          <cell r="G314">
            <v>14112.14953271028</v>
          </cell>
          <cell r="H314">
            <v>11280</v>
          </cell>
          <cell r="I314">
            <v>10550</v>
          </cell>
        </row>
        <row r="315">
          <cell r="C315" t="str">
            <v>JBA-37599-989-999</v>
          </cell>
          <cell r="D315" t="str">
            <v>37599-989-999</v>
          </cell>
          <cell r="E315" t="str">
            <v>Jabra Evolve3 75 UC, Link390a, Black</v>
          </cell>
          <cell r="F315">
            <v>13200</v>
          </cell>
          <cell r="G315">
            <v>12336.448598130841</v>
          </cell>
          <cell r="H315">
            <v>9860</v>
          </cell>
          <cell r="I315">
            <v>9250</v>
          </cell>
        </row>
        <row r="316">
          <cell r="C316" t="str">
            <v>JBA-37599-999-999</v>
          </cell>
          <cell r="D316" t="str">
            <v>37599-999-999</v>
          </cell>
          <cell r="E316" t="str">
            <v>Jabra Evolve3 75 MS, Link390a, Black</v>
          </cell>
          <cell r="F316">
            <v>13200</v>
          </cell>
          <cell r="G316">
            <v>12336.448598130841</v>
          </cell>
          <cell r="H316">
            <v>9860</v>
          </cell>
          <cell r="I316">
            <v>9250</v>
          </cell>
        </row>
        <row r="317">
          <cell r="C317" t="str">
            <v>JBA-37599-989-899</v>
          </cell>
          <cell r="D317" t="str">
            <v>37599-989-899</v>
          </cell>
          <cell r="E317" t="str">
            <v>Jabra Evolve3 75 UC, Link390c, Black</v>
          </cell>
          <cell r="F317">
            <v>13200</v>
          </cell>
          <cell r="G317">
            <v>12336.448598130841</v>
          </cell>
          <cell r="H317">
            <v>9860</v>
          </cell>
          <cell r="I317">
            <v>9250</v>
          </cell>
        </row>
        <row r="318">
          <cell r="C318" t="str">
            <v>JBA-37599-999-899</v>
          </cell>
          <cell r="D318" t="str">
            <v>37599-999-899</v>
          </cell>
          <cell r="E318" t="str">
            <v>Jabra Evolve3 75 MS, Link390c, Black</v>
          </cell>
          <cell r="F318">
            <v>13200</v>
          </cell>
          <cell r="G318">
            <v>12336.448598130841</v>
          </cell>
          <cell r="H318">
            <v>9860</v>
          </cell>
          <cell r="I318">
            <v>9250</v>
          </cell>
        </row>
        <row r="319">
          <cell r="C319" t="str">
            <v>JBA-38599-999-889</v>
          </cell>
          <cell r="D319" t="str">
            <v>38599-999-889</v>
          </cell>
          <cell r="E319" t="str">
            <v>Jabra Evolve3 85 MS, Link390c, Black,WLC chrg</v>
          </cell>
          <cell r="F319">
            <v>19900</v>
          </cell>
          <cell r="G319">
            <v>18598.130841121496</v>
          </cell>
          <cell r="H319">
            <v>14870</v>
          </cell>
          <cell r="I319">
            <v>13800</v>
          </cell>
        </row>
        <row r="320">
          <cell r="C320" t="str">
            <v>JBA-38599-989-889</v>
          </cell>
          <cell r="D320" t="str">
            <v>38599-989-889</v>
          </cell>
          <cell r="E320" t="str">
            <v>Jabra Evolve3 85 UC, Link390c, Black,WLC Chrg</v>
          </cell>
          <cell r="F320">
            <v>19900</v>
          </cell>
          <cell r="G320">
            <v>18598.130841121496</v>
          </cell>
          <cell r="H320">
            <v>14870</v>
          </cell>
          <cell r="I320">
            <v>13800</v>
          </cell>
        </row>
        <row r="321">
          <cell r="C321" t="str">
            <v>JBA-38599-989-989</v>
          </cell>
          <cell r="D321" t="str">
            <v>38599-989-989</v>
          </cell>
          <cell r="E321" t="str">
            <v>Jabra Evolve3 85 UC, Link390a, Black,WLC Chrg</v>
          </cell>
          <cell r="F321">
            <v>19900</v>
          </cell>
          <cell r="G321">
            <v>18598.130841121496</v>
          </cell>
          <cell r="H321">
            <v>14870</v>
          </cell>
          <cell r="I321">
            <v>13800</v>
          </cell>
        </row>
        <row r="322">
          <cell r="C322" t="str">
            <v>JBA-38599-999-989</v>
          </cell>
          <cell r="D322" t="str">
            <v>38599-999-989</v>
          </cell>
          <cell r="E322" t="str">
            <v>Jabra Evolve3 85 MS, Link390a, Black,WLC Chrg</v>
          </cell>
          <cell r="F322">
            <v>19900</v>
          </cell>
          <cell r="G322">
            <v>18598.130841121496</v>
          </cell>
          <cell r="H322">
            <v>14870</v>
          </cell>
          <cell r="I322">
            <v>13800</v>
          </cell>
        </row>
        <row r="323">
          <cell r="C323" t="str">
            <v>JBA-38599-999-999</v>
          </cell>
          <cell r="D323" t="str">
            <v>38599-999-999</v>
          </cell>
          <cell r="E323" t="str">
            <v>Jabra Evolve3 85 MS, Link390a, Black</v>
          </cell>
          <cell r="F323">
            <v>17900</v>
          </cell>
          <cell r="G323">
            <v>16728.971962616823</v>
          </cell>
          <cell r="H323">
            <v>13380</v>
          </cell>
          <cell r="I323">
            <v>12390</v>
          </cell>
        </row>
        <row r="324">
          <cell r="C324" t="str">
            <v>JBA-38599-989-999</v>
          </cell>
          <cell r="D324" t="str">
            <v>38599-989-999</v>
          </cell>
          <cell r="E324" t="str">
            <v>Jabra Evolve3 85 UC, Link390a, Black</v>
          </cell>
          <cell r="F324">
            <v>17900</v>
          </cell>
          <cell r="G324">
            <v>16728.971962616823</v>
          </cell>
          <cell r="H324">
            <v>13380</v>
          </cell>
          <cell r="I324">
            <v>12390</v>
          </cell>
        </row>
        <row r="325">
          <cell r="C325" t="str">
            <v>JBA-38599-999-899</v>
          </cell>
          <cell r="D325" t="str">
            <v>38599-999-899</v>
          </cell>
          <cell r="E325" t="str">
            <v>Jabra Evolve3 85 MS, Link390c, Black</v>
          </cell>
          <cell r="F325">
            <v>17900</v>
          </cell>
          <cell r="G325">
            <v>16728.971962616823</v>
          </cell>
          <cell r="H325">
            <v>13380</v>
          </cell>
          <cell r="I325">
            <v>12390</v>
          </cell>
        </row>
        <row r="326">
          <cell r="C326" t="str">
            <v>JBA-38599-989-899</v>
          </cell>
          <cell r="D326" t="str">
            <v>38599-989-899</v>
          </cell>
          <cell r="E326" t="str">
            <v>Jabra Evolve3 85 UC, Link390c, Black</v>
          </cell>
          <cell r="F326">
            <v>17900</v>
          </cell>
          <cell r="G326">
            <v>16728.971962616823</v>
          </cell>
          <cell r="H326">
            <v>13380</v>
          </cell>
          <cell r="I326">
            <v>12390</v>
          </cell>
        </row>
        <row r="327">
          <cell r="D327" t="str">
            <v>Perform 10</v>
          </cell>
        </row>
        <row r="328">
          <cell r="C328" t="str">
            <v>JBA-5121-119</v>
          </cell>
          <cell r="D328" t="str">
            <v>5121-119</v>
          </cell>
          <cell r="E328" t="str">
            <v>Perform 10</v>
          </cell>
          <cell r="F328">
            <v>2782</v>
          </cell>
          <cell r="G328">
            <v>2600</v>
          </cell>
          <cell r="H328">
            <v>1090</v>
          </cell>
          <cell r="I328">
            <v>925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sabox.siscloudservices.com/index.php/s/kWPSHfceF5CoWwa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https://sisabox.siscloudservices.com/index.php/s/iEoiz52ngbMFaLA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sisabox.siscloudservices.com/index.php/s/ikpaEQaPxnRJ8g5" TargetMode="External"/><Relationship Id="rId1" Type="http://schemas.openxmlformats.org/officeDocument/2006/relationships/hyperlink" Target="https://sisabox.siscloudservices.com/index.php/s/yNJaonRE5Fd5MZn" TargetMode="External"/><Relationship Id="rId6" Type="http://schemas.openxmlformats.org/officeDocument/2006/relationships/hyperlink" Target="https://sisabox.siscloudservices.com/index.php/s/WgL7M27dsg43rQd" TargetMode="External"/><Relationship Id="rId5" Type="http://schemas.openxmlformats.org/officeDocument/2006/relationships/hyperlink" Target="https://sisabox.siscloudservices.com/index.php/s/f9HaprCe5p3fBX5" TargetMode="External"/><Relationship Id="rId4" Type="http://schemas.openxmlformats.org/officeDocument/2006/relationships/hyperlink" Target="https://sisabox.siscloudservices.com/index.php/s/R4CJsF9jDAmHJ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0"/>
  <sheetViews>
    <sheetView zoomScale="90" zoomScaleNormal="90" workbookViewId="0">
      <pane ySplit="1" topLeftCell="A2" activePane="bottomLeft" state="frozen"/>
      <selection activeCell="M121" sqref="M121"/>
      <selection pane="bottomLeft" activeCell="I1" sqref="I1:I1048576"/>
    </sheetView>
  </sheetViews>
  <sheetFormatPr baseColWidth="10" defaultColWidth="8.83203125" defaultRowHeight="15" x14ac:dyDescent="0.2"/>
  <cols>
    <col min="1" max="1" width="20" bestFit="1" customWidth="1"/>
    <col min="6" max="6" width="51.33203125" bestFit="1" customWidth="1"/>
    <col min="10" max="10" width="18.33203125" customWidth="1"/>
    <col min="11" max="11" width="12" customWidth="1"/>
    <col min="12" max="15" width="8.6640625" customWidth="1"/>
    <col min="16" max="16" width="12.6640625" style="290" customWidth="1"/>
    <col min="17" max="17" width="12" customWidth="1"/>
    <col min="18" max="18" width="13.5" customWidth="1"/>
    <col min="19" max="19" width="11.1640625" customWidth="1"/>
    <col min="20" max="20" width="8.6640625" customWidth="1"/>
    <col min="21" max="21" width="0" hidden="1" customWidth="1"/>
    <col min="22" max="22" width="26.5" bestFit="1" customWidth="1"/>
    <col min="24" max="24" width="0" hidden="1" customWidth="1"/>
    <col min="26" max="29" width="0" hidden="1" customWidth="1"/>
  </cols>
  <sheetData>
    <row r="1" spans="1:29" ht="17" x14ac:dyDescent="0.2">
      <c r="A1" s="274" t="s">
        <v>1053</v>
      </c>
      <c r="B1" s="274" t="s">
        <v>1054</v>
      </c>
      <c r="C1" s="274" t="s">
        <v>1055</v>
      </c>
      <c r="D1" s="274" t="s">
        <v>1056</v>
      </c>
      <c r="E1" s="274" t="s">
        <v>1057</v>
      </c>
      <c r="F1" s="275" t="s">
        <v>1058</v>
      </c>
      <c r="G1" s="274" t="s">
        <v>1059</v>
      </c>
      <c r="H1" s="274" t="s">
        <v>1060</v>
      </c>
      <c r="I1" s="274" t="s">
        <v>1061</v>
      </c>
      <c r="J1" s="274" t="s">
        <v>1062</v>
      </c>
      <c r="K1" s="276" t="s">
        <v>1063</v>
      </c>
      <c r="L1" s="274" t="s">
        <v>1064</v>
      </c>
      <c r="M1" s="274" t="s">
        <v>1065</v>
      </c>
      <c r="N1" s="274" t="s">
        <v>1066</v>
      </c>
      <c r="O1" s="274" t="s">
        <v>1067</v>
      </c>
      <c r="P1" s="277" t="s">
        <v>1068</v>
      </c>
      <c r="Q1" s="278" t="s">
        <v>1069</v>
      </c>
      <c r="R1" s="276" t="s">
        <v>1070</v>
      </c>
      <c r="S1" s="276" t="s">
        <v>1071</v>
      </c>
      <c r="T1" s="276" t="s">
        <v>1072</v>
      </c>
      <c r="U1" s="276" t="s">
        <v>1073</v>
      </c>
      <c r="V1" s="276" t="s">
        <v>1074</v>
      </c>
      <c r="W1" s="276" t="s">
        <v>1075</v>
      </c>
      <c r="X1" s="276" t="s">
        <v>1076</v>
      </c>
      <c r="Y1" s="276" t="s">
        <v>4</v>
      </c>
      <c r="Z1" s="274" t="s">
        <v>1077</v>
      </c>
      <c r="AA1" s="276" t="s">
        <v>1078</v>
      </c>
      <c r="AB1" s="276" t="s">
        <v>1079</v>
      </c>
      <c r="AC1" s="276" t="s">
        <v>1080</v>
      </c>
    </row>
    <row r="2" spans="1:29" ht="17" x14ac:dyDescent="0.2">
      <c r="A2" s="279" t="s">
        <v>1081</v>
      </c>
      <c r="B2" s="279" t="s">
        <v>1082</v>
      </c>
      <c r="C2" s="279" t="s">
        <v>1083</v>
      </c>
      <c r="D2" s="279" t="s">
        <v>1084</v>
      </c>
      <c r="E2" s="280" t="s">
        <v>258</v>
      </c>
      <c r="F2" s="280" t="s">
        <v>260</v>
      </c>
      <c r="G2" s="281">
        <f>VLOOKUP(E2,[1]สินค้าทั้งหมด!C:I,4,FALSE)</f>
        <v>7440</v>
      </c>
      <c r="H2" s="281">
        <f>VLOOKUP(E2,[1]สินค้าทั้งหมด!C:I,5,FALSE)</f>
        <v>6950</v>
      </c>
      <c r="I2" s="281"/>
      <c r="J2" s="279"/>
      <c r="K2" s="280" t="s">
        <v>1085</v>
      </c>
      <c r="L2" s="279" t="s">
        <v>2</v>
      </c>
      <c r="M2" s="279" t="s">
        <v>1086</v>
      </c>
      <c r="N2" s="282" t="s">
        <v>1087</v>
      </c>
      <c r="O2" s="279" t="s">
        <v>1088</v>
      </c>
      <c r="P2" s="283" t="str">
        <f>IFERROR(VLOOKUP(E2,[1]ราคาพิเศษ!A:F,6,FALSE),"")</f>
        <v/>
      </c>
      <c r="Q2" s="284"/>
      <c r="R2" s="281" t="s">
        <v>259</v>
      </c>
      <c r="S2" s="285" t="s">
        <v>110</v>
      </c>
      <c r="T2" s="280" t="s">
        <v>1089</v>
      </c>
      <c r="U2" s="280"/>
      <c r="V2" s="279" t="s">
        <v>1090</v>
      </c>
      <c r="W2" s="279">
        <v>0.3</v>
      </c>
      <c r="X2" s="286" t="s">
        <v>1091</v>
      </c>
      <c r="Y2" s="279"/>
      <c r="Z2" s="279"/>
      <c r="AA2" s="280"/>
      <c r="AB2" s="279" t="s">
        <v>1092</v>
      </c>
      <c r="AC2" s="279" t="s">
        <v>1092</v>
      </c>
    </row>
    <row r="3" spans="1:29" ht="17" x14ac:dyDescent="0.2">
      <c r="A3" s="279" t="s">
        <v>1081</v>
      </c>
      <c r="B3" s="279" t="s">
        <v>1082</v>
      </c>
      <c r="C3" s="279" t="s">
        <v>1083</v>
      </c>
      <c r="D3" s="279" t="s">
        <v>1084</v>
      </c>
      <c r="E3" s="280" t="s">
        <v>262</v>
      </c>
      <c r="F3" s="280" t="s">
        <v>264</v>
      </c>
      <c r="G3" s="281">
        <f>VLOOKUP(E3,[1]สินค้าทั้งหมด!C:I,4,FALSE)</f>
        <v>9560</v>
      </c>
      <c r="H3" s="281">
        <f>VLOOKUP(E3,[1]สินค้าทั้งหมด!C:I,5,FALSE)</f>
        <v>8930</v>
      </c>
      <c r="I3" s="281"/>
      <c r="J3" s="279" t="s">
        <v>1093</v>
      </c>
      <c r="K3" s="280" t="s">
        <v>1085</v>
      </c>
      <c r="L3" s="279" t="s">
        <v>2</v>
      </c>
      <c r="M3" s="279" t="s">
        <v>1086</v>
      </c>
      <c r="N3" s="282" t="s">
        <v>1087</v>
      </c>
      <c r="O3" s="279" t="s">
        <v>1088</v>
      </c>
      <c r="P3" s="283" t="str">
        <f>IFERROR(VLOOKUP(E3,[1]ราคาพิเศษ!A:F,6,FALSE),"")</f>
        <v/>
      </c>
      <c r="Q3" s="284"/>
      <c r="R3" s="281" t="s">
        <v>263</v>
      </c>
      <c r="S3" s="285" t="s">
        <v>110</v>
      </c>
      <c r="T3" s="280" t="s">
        <v>1089</v>
      </c>
      <c r="U3" s="280"/>
      <c r="V3" s="279" t="s">
        <v>1090</v>
      </c>
      <c r="W3" s="279">
        <v>0.3</v>
      </c>
      <c r="X3" s="286"/>
      <c r="Y3" s="279"/>
      <c r="Z3" s="279"/>
      <c r="AA3" s="280"/>
      <c r="AB3" s="280"/>
      <c r="AC3" s="279"/>
    </row>
    <row r="4" spans="1:29" ht="17" x14ac:dyDescent="0.2">
      <c r="A4" s="279" t="s">
        <v>1081</v>
      </c>
      <c r="B4" s="279" t="s">
        <v>1082</v>
      </c>
      <c r="C4" s="279" t="s">
        <v>1083</v>
      </c>
      <c r="D4" s="279" t="s">
        <v>1084</v>
      </c>
      <c r="E4" s="280" t="s">
        <v>265</v>
      </c>
      <c r="F4" s="280" t="s">
        <v>267</v>
      </c>
      <c r="G4" s="281">
        <f>VLOOKUP(E4,[1]สินค้าทั้งหมด!C:I,4,FALSE)</f>
        <v>9560</v>
      </c>
      <c r="H4" s="281">
        <f>VLOOKUP(E4,[1]สินค้าทั้งหมด!C:I,5,FALSE)</f>
        <v>8930</v>
      </c>
      <c r="I4" s="281"/>
      <c r="J4" s="279" t="s">
        <v>1093</v>
      </c>
      <c r="K4" s="280" t="s">
        <v>1085</v>
      </c>
      <c r="L4" s="279" t="s">
        <v>2</v>
      </c>
      <c r="M4" s="279" t="s">
        <v>1</v>
      </c>
      <c r="N4" s="282" t="s">
        <v>1087</v>
      </c>
      <c r="O4" s="279" t="s">
        <v>1088</v>
      </c>
      <c r="P4" s="283" t="str">
        <f>IFERROR(VLOOKUP(E4,[1]ราคาพิเศษ!A:F,6,FALSE),"")</f>
        <v/>
      </c>
      <c r="Q4" s="284"/>
      <c r="R4" s="281" t="s">
        <v>266</v>
      </c>
      <c r="S4" s="285" t="s">
        <v>110</v>
      </c>
      <c r="T4" s="280" t="s">
        <v>1089</v>
      </c>
      <c r="U4" s="280"/>
      <c r="V4" s="279" t="s">
        <v>1090</v>
      </c>
      <c r="W4" s="279">
        <v>0.3</v>
      </c>
      <c r="X4" s="286"/>
      <c r="Y4" s="279"/>
      <c r="Z4" s="279"/>
      <c r="AA4" s="280"/>
      <c r="AB4" s="280"/>
      <c r="AC4" s="279"/>
    </row>
    <row r="5" spans="1:29" ht="17" x14ac:dyDescent="0.2">
      <c r="A5" s="279" t="s">
        <v>1081</v>
      </c>
      <c r="B5" s="279" t="s">
        <v>1082</v>
      </c>
      <c r="C5" s="279" t="s">
        <v>1083</v>
      </c>
      <c r="D5" s="279" t="s">
        <v>1084</v>
      </c>
      <c r="E5" s="280" t="s">
        <v>268</v>
      </c>
      <c r="F5" s="280" t="s">
        <v>270</v>
      </c>
      <c r="G5" s="281">
        <f>VLOOKUP(E5,[1]สินค้าทั้งหมด!C:I,4,FALSE)</f>
        <v>10370</v>
      </c>
      <c r="H5" s="281">
        <f>VLOOKUP(E5,[1]สินค้าทั้งหมด!C:I,5,FALSE)</f>
        <v>9690</v>
      </c>
      <c r="I5" s="281"/>
      <c r="J5" s="279" t="s">
        <v>1093</v>
      </c>
      <c r="K5" s="280" t="s">
        <v>1085</v>
      </c>
      <c r="L5" s="279" t="s">
        <v>1094</v>
      </c>
      <c r="M5" s="279" t="s">
        <v>1086</v>
      </c>
      <c r="N5" s="282" t="s">
        <v>1087</v>
      </c>
      <c r="O5" s="279" t="s">
        <v>1088</v>
      </c>
      <c r="P5" s="283" t="str">
        <f>IFERROR(VLOOKUP(E5,[1]ราคาพิเศษ!A:F,6,FALSE),"")</f>
        <v/>
      </c>
      <c r="Q5" s="284"/>
      <c r="R5" s="281" t="s">
        <v>269</v>
      </c>
      <c r="S5" s="285" t="s">
        <v>110</v>
      </c>
      <c r="T5" s="280" t="s">
        <v>1089</v>
      </c>
      <c r="U5" s="280"/>
      <c r="V5" s="279" t="s">
        <v>1090</v>
      </c>
      <c r="W5" s="279">
        <v>0.3</v>
      </c>
      <c r="X5" s="286"/>
      <c r="Y5" s="279"/>
      <c r="Z5" s="279"/>
      <c r="AA5" s="280"/>
      <c r="AB5" s="280"/>
      <c r="AC5" s="279"/>
    </row>
    <row r="6" spans="1:29" ht="17" x14ac:dyDescent="0.2">
      <c r="A6" s="279" t="s">
        <v>1081</v>
      </c>
      <c r="B6" s="279" t="s">
        <v>1082</v>
      </c>
      <c r="C6" s="279" t="s">
        <v>1083</v>
      </c>
      <c r="D6" s="279" t="s">
        <v>1084</v>
      </c>
      <c r="E6" s="280" t="s">
        <v>271</v>
      </c>
      <c r="F6" s="280" t="s">
        <v>273</v>
      </c>
      <c r="G6" s="281">
        <f>VLOOKUP(E6,[1]สินค้าทั้งหมด!C:I,4,FALSE)</f>
        <v>10370</v>
      </c>
      <c r="H6" s="281">
        <f>VLOOKUP(E6,[1]สินค้าทั้งหมด!C:I,5,FALSE)</f>
        <v>9690</v>
      </c>
      <c r="I6" s="281"/>
      <c r="J6" s="279" t="s">
        <v>1093</v>
      </c>
      <c r="K6" s="280" t="s">
        <v>1085</v>
      </c>
      <c r="L6" s="279" t="s">
        <v>1094</v>
      </c>
      <c r="M6" s="279" t="s">
        <v>1</v>
      </c>
      <c r="N6" s="282" t="s">
        <v>1087</v>
      </c>
      <c r="O6" s="279" t="s">
        <v>1088</v>
      </c>
      <c r="P6" s="283" t="str">
        <f>IFERROR(VLOOKUP(E6,[1]ราคาพิเศษ!A:F,6,FALSE),"")</f>
        <v/>
      </c>
      <c r="Q6" s="284"/>
      <c r="R6" s="281" t="s">
        <v>272</v>
      </c>
      <c r="S6" s="285" t="s">
        <v>110</v>
      </c>
      <c r="T6" s="280" t="s">
        <v>1089</v>
      </c>
      <c r="U6" s="280"/>
      <c r="V6" s="279" t="s">
        <v>1090</v>
      </c>
      <c r="W6" s="279">
        <v>0.3</v>
      </c>
      <c r="X6" s="286"/>
      <c r="Y6" s="279"/>
      <c r="Z6" s="279"/>
      <c r="AA6" s="280"/>
      <c r="AB6" s="280"/>
      <c r="AC6" s="279"/>
    </row>
    <row r="7" spans="1:29" ht="17" x14ac:dyDescent="0.2">
      <c r="A7" s="279" t="s">
        <v>1081</v>
      </c>
      <c r="B7" s="279" t="s">
        <v>1082</v>
      </c>
      <c r="C7" s="279" t="s">
        <v>1083</v>
      </c>
      <c r="D7" s="279" t="s">
        <v>1084</v>
      </c>
      <c r="E7" s="280" t="s">
        <v>274</v>
      </c>
      <c r="F7" s="280" t="s">
        <v>276</v>
      </c>
      <c r="G7" s="281">
        <f>VLOOKUP(E7,[1]สินค้าทั้งหมด!C:I,4,FALSE)</f>
        <v>7440</v>
      </c>
      <c r="H7" s="281">
        <f>VLOOKUP(E7,[1]สินค้าทั้งหมด!C:I,5,FALSE)</f>
        <v>6950</v>
      </c>
      <c r="I7" s="281"/>
      <c r="J7" s="279"/>
      <c r="K7" s="280" t="s">
        <v>1085</v>
      </c>
      <c r="L7" s="279" t="s">
        <v>2</v>
      </c>
      <c r="M7" s="279" t="s">
        <v>1</v>
      </c>
      <c r="N7" s="282" t="s">
        <v>1087</v>
      </c>
      <c r="O7" s="279" t="s">
        <v>1088</v>
      </c>
      <c r="P7" s="283" t="str">
        <f>IFERROR(VLOOKUP(E7,[1]ราคาพิเศษ!A:F,6,FALSE),"")</f>
        <v/>
      </c>
      <c r="Q7" s="284"/>
      <c r="R7" s="281" t="s">
        <v>275</v>
      </c>
      <c r="S7" s="285" t="s">
        <v>110</v>
      </c>
      <c r="T7" s="280" t="s">
        <v>1089</v>
      </c>
      <c r="U7" s="280"/>
      <c r="V7" s="279" t="s">
        <v>1090</v>
      </c>
      <c r="W7" s="279">
        <v>0.3</v>
      </c>
      <c r="X7" s="286"/>
      <c r="Y7" s="279"/>
      <c r="Z7" s="279"/>
      <c r="AA7" s="280"/>
      <c r="AB7" s="280"/>
      <c r="AC7" s="279"/>
    </row>
    <row r="8" spans="1:29" ht="17" x14ac:dyDescent="0.2">
      <c r="A8" s="279" t="s">
        <v>1081</v>
      </c>
      <c r="B8" s="279" t="s">
        <v>1082</v>
      </c>
      <c r="C8" s="279" t="s">
        <v>1083</v>
      </c>
      <c r="D8" s="279" t="s">
        <v>1084</v>
      </c>
      <c r="E8" s="280" t="s">
        <v>277</v>
      </c>
      <c r="F8" s="280" t="s">
        <v>279</v>
      </c>
      <c r="G8" s="281">
        <f>VLOOKUP(E8,[1]สินค้าทั้งหมด!C:I,4,FALSE)</f>
        <v>8260</v>
      </c>
      <c r="H8" s="281">
        <f>VLOOKUP(E8,[1]สินค้าทั้งหมด!C:I,5,FALSE)</f>
        <v>7720</v>
      </c>
      <c r="I8" s="281"/>
      <c r="J8" s="279"/>
      <c r="K8" s="280" t="s">
        <v>1085</v>
      </c>
      <c r="L8" s="279" t="s">
        <v>1094</v>
      </c>
      <c r="M8" s="279" t="s">
        <v>1086</v>
      </c>
      <c r="N8" s="282" t="s">
        <v>1087</v>
      </c>
      <c r="O8" s="279" t="s">
        <v>1088</v>
      </c>
      <c r="P8" s="283" t="str">
        <f>IFERROR(VLOOKUP(E8,[1]ราคาพิเศษ!A:F,6,FALSE),"")</f>
        <v/>
      </c>
      <c r="Q8" s="284"/>
      <c r="R8" s="281" t="s">
        <v>278</v>
      </c>
      <c r="S8" s="285" t="s">
        <v>110</v>
      </c>
      <c r="T8" s="280" t="s">
        <v>1089</v>
      </c>
      <c r="U8" s="280"/>
      <c r="V8" s="279" t="s">
        <v>1090</v>
      </c>
      <c r="W8" s="279">
        <v>0.3</v>
      </c>
      <c r="X8" s="286"/>
      <c r="Y8" s="279"/>
      <c r="Z8" s="279"/>
      <c r="AA8" s="280"/>
      <c r="AB8" s="280"/>
      <c r="AC8" s="279"/>
    </row>
    <row r="9" spans="1:29" ht="17" x14ac:dyDescent="0.2">
      <c r="A9" s="279" t="s">
        <v>1081</v>
      </c>
      <c r="B9" s="279" t="s">
        <v>1082</v>
      </c>
      <c r="C9" s="279" t="s">
        <v>1083</v>
      </c>
      <c r="D9" s="279" t="s">
        <v>1084</v>
      </c>
      <c r="E9" s="280" t="s">
        <v>280</v>
      </c>
      <c r="F9" s="280" t="s">
        <v>282</v>
      </c>
      <c r="G9" s="281">
        <f>VLOOKUP(E9,[1]สินค้าทั้งหมด!C:I,4,FALSE)</f>
        <v>8260</v>
      </c>
      <c r="H9" s="281">
        <f>VLOOKUP(E9,[1]สินค้าทั้งหมด!C:I,5,FALSE)</f>
        <v>7720</v>
      </c>
      <c r="I9" s="281"/>
      <c r="J9" s="279"/>
      <c r="K9" s="280" t="s">
        <v>1085</v>
      </c>
      <c r="L9" s="279" t="s">
        <v>1094</v>
      </c>
      <c r="M9" s="279" t="s">
        <v>1</v>
      </c>
      <c r="N9" s="282" t="s">
        <v>1087</v>
      </c>
      <c r="O9" s="279" t="s">
        <v>1088</v>
      </c>
      <c r="P9" s="283" t="str">
        <f>IFERROR(VLOOKUP(E9,[1]ราคาพิเศษ!A:F,6,FALSE),"")</f>
        <v/>
      </c>
      <c r="Q9" s="284"/>
      <c r="R9" s="281" t="s">
        <v>281</v>
      </c>
      <c r="S9" s="285" t="s">
        <v>110</v>
      </c>
      <c r="T9" s="280" t="s">
        <v>1089</v>
      </c>
      <c r="U9" s="280"/>
      <c r="V9" s="279" t="s">
        <v>1090</v>
      </c>
      <c r="W9" s="279">
        <v>0.3</v>
      </c>
      <c r="X9" s="286"/>
      <c r="Y9" s="279"/>
      <c r="Z9" s="279"/>
      <c r="AA9" s="280"/>
      <c r="AB9" s="280"/>
      <c r="AC9" s="279"/>
    </row>
    <row r="10" spans="1:29" ht="17" x14ac:dyDescent="0.2">
      <c r="A10" s="279" t="s">
        <v>1081</v>
      </c>
      <c r="B10" s="279" t="s">
        <v>1082</v>
      </c>
      <c r="C10" s="279" t="s">
        <v>1083</v>
      </c>
      <c r="D10" s="279" t="s">
        <v>1084</v>
      </c>
      <c r="E10" s="280" t="s">
        <v>145</v>
      </c>
      <c r="F10" s="280" t="s">
        <v>291</v>
      </c>
      <c r="G10" s="281">
        <f>VLOOKUP(E10,[1]สินค้าทั้งหมด!C:I,4,FALSE)</f>
        <v>9780</v>
      </c>
      <c r="H10" s="281">
        <f>VLOOKUP(E10,[1]สินค้าทั้งหมด!C:I,5,FALSE)</f>
        <v>9140</v>
      </c>
      <c r="I10" s="281"/>
      <c r="J10" s="279"/>
      <c r="K10" s="279" t="s">
        <v>1095</v>
      </c>
      <c r="L10" s="279" t="s">
        <v>1094</v>
      </c>
      <c r="M10" s="279" t="s">
        <v>1086</v>
      </c>
      <c r="N10" s="282" t="s">
        <v>1087</v>
      </c>
      <c r="O10" s="279" t="s">
        <v>1088</v>
      </c>
      <c r="P10" s="283" t="str">
        <f>IFERROR(VLOOKUP(E10,[1]ราคาพิเศษ!A:F,6,FALSE),"")</f>
        <v/>
      </c>
      <c r="Q10" s="287"/>
      <c r="R10" s="281" t="s">
        <v>146</v>
      </c>
      <c r="S10" s="288" t="s">
        <v>26</v>
      </c>
      <c r="T10" s="280" t="s">
        <v>1089</v>
      </c>
      <c r="U10" s="280">
        <v>706487020059</v>
      </c>
      <c r="V10" s="279" t="s">
        <v>1096</v>
      </c>
      <c r="W10" s="279">
        <v>0.3</v>
      </c>
      <c r="X10" s="286"/>
      <c r="Y10" s="279"/>
      <c r="Z10" s="279"/>
      <c r="AA10" s="280"/>
      <c r="AB10" s="279"/>
      <c r="AC10" s="279"/>
    </row>
    <row r="11" spans="1:29" ht="17" x14ac:dyDescent="0.2">
      <c r="A11" s="279" t="s">
        <v>1081</v>
      </c>
      <c r="B11" s="279" t="s">
        <v>1082</v>
      </c>
      <c r="C11" s="279" t="s">
        <v>1083</v>
      </c>
      <c r="D11" s="279" t="s">
        <v>1084</v>
      </c>
      <c r="E11" s="280" t="s">
        <v>152</v>
      </c>
      <c r="F11" s="280" t="s">
        <v>292</v>
      </c>
      <c r="G11" s="281">
        <f>VLOOKUP(E11,[1]สินค้าทั้งหมด!C:I,4,FALSE)</f>
        <v>9780</v>
      </c>
      <c r="H11" s="281">
        <f>VLOOKUP(E11,[1]สินค้าทั้งหมด!C:I,5,FALSE)</f>
        <v>9140</v>
      </c>
      <c r="I11" s="281"/>
      <c r="J11" s="279"/>
      <c r="K11" s="279" t="s">
        <v>1095</v>
      </c>
      <c r="L11" s="279" t="s">
        <v>1094</v>
      </c>
      <c r="M11" s="279" t="s">
        <v>1086</v>
      </c>
      <c r="N11" s="279" t="s">
        <v>1087</v>
      </c>
      <c r="O11" s="279" t="s">
        <v>1097</v>
      </c>
      <c r="P11" s="283" t="str">
        <f>IFERROR(VLOOKUP(E11,[1]ราคาพิเศษ!A:F,6,FALSE),"")</f>
        <v/>
      </c>
      <c r="Q11" s="280"/>
      <c r="R11" s="281" t="s">
        <v>153</v>
      </c>
      <c r="S11" s="285" t="s">
        <v>110</v>
      </c>
      <c r="T11" s="280" t="s">
        <v>1089</v>
      </c>
      <c r="U11" s="280">
        <v>706487020097</v>
      </c>
      <c r="V11" s="279" t="s">
        <v>1096</v>
      </c>
      <c r="W11" s="279">
        <v>0.3</v>
      </c>
      <c r="X11" s="286"/>
      <c r="Y11" s="279"/>
      <c r="Z11" s="279"/>
      <c r="AA11" s="279"/>
      <c r="AB11" s="279"/>
      <c r="AC11" s="279"/>
    </row>
    <row r="12" spans="1:29" ht="17" x14ac:dyDescent="0.2">
      <c r="A12" s="279" t="s">
        <v>1081</v>
      </c>
      <c r="B12" s="279" t="s">
        <v>1082</v>
      </c>
      <c r="C12" s="279" t="s">
        <v>1083</v>
      </c>
      <c r="D12" s="279" t="s">
        <v>1084</v>
      </c>
      <c r="E12" s="280" t="s">
        <v>293</v>
      </c>
      <c r="F12" s="280" t="s">
        <v>295</v>
      </c>
      <c r="G12" s="281">
        <f>VLOOKUP(E12,[1]สินค้าทั้งหมด!C:I,4,FALSE)</f>
        <v>11770</v>
      </c>
      <c r="H12" s="281">
        <f>VLOOKUP(E12,[1]สินค้าทั้งหมด!C:I,5,FALSE)</f>
        <v>11000</v>
      </c>
      <c r="I12" s="281"/>
      <c r="J12" s="279" t="s">
        <v>1093</v>
      </c>
      <c r="K12" s="279" t="s">
        <v>1095</v>
      </c>
      <c r="L12" s="279" t="s">
        <v>1094</v>
      </c>
      <c r="M12" s="279" t="s">
        <v>1086</v>
      </c>
      <c r="N12" s="282" t="s">
        <v>1087</v>
      </c>
      <c r="O12" s="279" t="s">
        <v>1088</v>
      </c>
      <c r="P12" s="283" t="str">
        <f>IFERROR(VLOOKUP(E12,[1]ราคาพิเศษ!A:F,6,FALSE),"")</f>
        <v/>
      </c>
      <c r="Q12" s="280"/>
      <c r="R12" s="281" t="s">
        <v>294</v>
      </c>
      <c r="S12" s="285" t="s">
        <v>110</v>
      </c>
      <c r="T12" s="280" t="s">
        <v>1089</v>
      </c>
      <c r="U12" s="280"/>
      <c r="V12" s="279" t="s">
        <v>1096</v>
      </c>
      <c r="W12" s="279">
        <v>0.3</v>
      </c>
      <c r="X12" s="286"/>
      <c r="Y12" s="279"/>
      <c r="Z12" s="279"/>
      <c r="AA12" s="279"/>
      <c r="AB12" s="279"/>
      <c r="AC12" s="279"/>
    </row>
    <row r="13" spans="1:29" ht="17" x14ac:dyDescent="0.2">
      <c r="A13" s="279" t="s">
        <v>1081</v>
      </c>
      <c r="B13" s="279" t="s">
        <v>1082</v>
      </c>
      <c r="C13" s="279" t="s">
        <v>1083</v>
      </c>
      <c r="D13" s="279" t="s">
        <v>1084</v>
      </c>
      <c r="E13" s="280" t="s">
        <v>296</v>
      </c>
      <c r="F13" s="280" t="s">
        <v>298</v>
      </c>
      <c r="G13" s="281">
        <f>VLOOKUP(E13,[1]สินค้าทั้งหมด!C:I,4,FALSE)</f>
        <v>11770</v>
      </c>
      <c r="H13" s="281">
        <f>VLOOKUP(E13,[1]สินค้าทั้งหมด!C:I,5,FALSE)</f>
        <v>11000</v>
      </c>
      <c r="I13" s="281"/>
      <c r="J13" s="279" t="s">
        <v>1093</v>
      </c>
      <c r="K13" s="279" t="s">
        <v>1095</v>
      </c>
      <c r="L13" s="279" t="s">
        <v>1094</v>
      </c>
      <c r="M13" s="279" t="s">
        <v>1086</v>
      </c>
      <c r="N13" s="279" t="s">
        <v>1087</v>
      </c>
      <c r="O13" s="279" t="s">
        <v>1097</v>
      </c>
      <c r="P13" s="283" t="str">
        <f>IFERROR(VLOOKUP(E13,[1]ราคาพิเศษ!A:F,6,FALSE),"")</f>
        <v/>
      </c>
      <c r="Q13" s="280"/>
      <c r="R13" s="281" t="s">
        <v>297</v>
      </c>
      <c r="S13" s="285" t="s">
        <v>110</v>
      </c>
      <c r="T13" s="280" t="s">
        <v>1089</v>
      </c>
      <c r="U13" s="280"/>
      <c r="V13" s="279" t="s">
        <v>1096</v>
      </c>
      <c r="W13" s="279">
        <v>0.3</v>
      </c>
      <c r="X13" s="286"/>
      <c r="Y13" s="279"/>
      <c r="Z13" s="279"/>
      <c r="AA13" s="279"/>
      <c r="AB13" s="279"/>
      <c r="AC13" s="279"/>
    </row>
    <row r="14" spans="1:29" ht="17" x14ac:dyDescent="0.2">
      <c r="A14" s="279" t="s">
        <v>1081</v>
      </c>
      <c r="B14" s="279" t="s">
        <v>1082</v>
      </c>
      <c r="C14" s="279" t="s">
        <v>1083</v>
      </c>
      <c r="D14" s="279" t="s">
        <v>1084</v>
      </c>
      <c r="E14" s="280" t="s">
        <v>299</v>
      </c>
      <c r="F14" s="280" t="s">
        <v>301</v>
      </c>
      <c r="G14" s="281">
        <f>VLOOKUP(E14,[1]สินค้าทั้งหมด!C:I,4,FALSE)</f>
        <v>9390</v>
      </c>
      <c r="H14" s="281">
        <f>VLOOKUP(E14,[1]สินค้าทั้งหมด!C:I,5,FALSE)</f>
        <v>8780</v>
      </c>
      <c r="I14" s="281"/>
      <c r="J14" s="279"/>
      <c r="K14" s="279" t="s">
        <v>1095</v>
      </c>
      <c r="L14" s="279" t="s">
        <v>2</v>
      </c>
      <c r="M14" s="279" t="s">
        <v>1086</v>
      </c>
      <c r="N14" s="282" t="s">
        <v>1087</v>
      </c>
      <c r="O14" s="279" t="s">
        <v>1088</v>
      </c>
      <c r="P14" s="283" t="str">
        <f>IFERROR(VLOOKUP(E14,[1]ราคาพิเศษ!A:F,6,FALSE),"")</f>
        <v/>
      </c>
      <c r="Q14" s="280"/>
      <c r="R14" s="281" t="s">
        <v>300</v>
      </c>
      <c r="S14" s="285" t="s">
        <v>110</v>
      </c>
      <c r="T14" s="280" t="s">
        <v>1089</v>
      </c>
      <c r="U14" s="280">
        <v>706487020219</v>
      </c>
      <c r="V14" s="279" t="s">
        <v>1096</v>
      </c>
      <c r="W14" s="279">
        <v>0.3</v>
      </c>
      <c r="X14" s="286"/>
      <c r="Y14" s="279"/>
      <c r="Z14" s="279"/>
      <c r="AA14" s="279"/>
      <c r="AB14" s="279"/>
      <c r="AC14" s="279"/>
    </row>
    <row r="15" spans="1:29" ht="17" x14ac:dyDescent="0.2">
      <c r="A15" s="279" t="s">
        <v>1081</v>
      </c>
      <c r="B15" s="279" t="s">
        <v>1082</v>
      </c>
      <c r="C15" s="279" t="s">
        <v>1083</v>
      </c>
      <c r="D15" s="279" t="s">
        <v>1084</v>
      </c>
      <c r="E15" s="280" t="s">
        <v>302</v>
      </c>
      <c r="F15" s="280" t="s">
        <v>304</v>
      </c>
      <c r="G15" s="281">
        <f>VLOOKUP(E15,[1]สินค้าทั้งหมด!C:I,4,FALSE)</f>
        <v>9390</v>
      </c>
      <c r="H15" s="281">
        <f>VLOOKUP(E15,[1]สินค้าทั้งหมด!C:I,5,FALSE)</f>
        <v>8780</v>
      </c>
      <c r="I15" s="281"/>
      <c r="J15" s="279"/>
      <c r="K15" s="279" t="s">
        <v>1095</v>
      </c>
      <c r="L15" s="279" t="s">
        <v>2</v>
      </c>
      <c r="M15" s="279" t="s">
        <v>1086</v>
      </c>
      <c r="N15" s="279" t="s">
        <v>1087</v>
      </c>
      <c r="O15" s="279" t="s">
        <v>1097</v>
      </c>
      <c r="P15" s="283" t="str">
        <f>IFERROR(VLOOKUP(E15,[1]ราคาพิเศษ!A:F,6,FALSE),"")</f>
        <v/>
      </c>
      <c r="Q15" s="280"/>
      <c r="R15" s="281" t="s">
        <v>303</v>
      </c>
      <c r="S15" s="285" t="s">
        <v>110</v>
      </c>
      <c r="T15" s="280" t="s">
        <v>1089</v>
      </c>
      <c r="U15" s="280">
        <v>5706991023008</v>
      </c>
      <c r="V15" s="279" t="s">
        <v>1096</v>
      </c>
      <c r="W15" s="279">
        <v>0.3</v>
      </c>
      <c r="X15" s="286"/>
      <c r="Y15" s="279"/>
      <c r="Z15" s="279"/>
      <c r="AA15" s="279"/>
      <c r="AB15" s="279"/>
      <c r="AC15" s="279"/>
    </row>
    <row r="16" spans="1:29" ht="17" x14ac:dyDescent="0.2">
      <c r="A16" s="279" t="s">
        <v>1081</v>
      </c>
      <c r="B16" s="279" t="s">
        <v>1082</v>
      </c>
      <c r="C16" s="279" t="s">
        <v>1083</v>
      </c>
      <c r="D16" s="279" t="s">
        <v>1084</v>
      </c>
      <c r="E16" s="280" t="s">
        <v>305</v>
      </c>
      <c r="F16" s="280" t="s">
        <v>307</v>
      </c>
      <c r="G16" s="281">
        <f>VLOOKUP(E16,[1]สินค้าทั้งหมด!C:I,4,FALSE)</f>
        <v>11380</v>
      </c>
      <c r="H16" s="281">
        <f>VLOOKUP(E16,[1]สินค้าทั้งหมด!C:I,5,FALSE)</f>
        <v>10640</v>
      </c>
      <c r="I16" s="281"/>
      <c r="J16" s="279" t="s">
        <v>1093</v>
      </c>
      <c r="K16" s="279" t="s">
        <v>1095</v>
      </c>
      <c r="L16" s="279" t="s">
        <v>2</v>
      </c>
      <c r="M16" s="279" t="s">
        <v>1086</v>
      </c>
      <c r="N16" s="282" t="s">
        <v>1087</v>
      </c>
      <c r="O16" s="279" t="s">
        <v>1088</v>
      </c>
      <c r="P16" s="283" t="str">
        <f>IFERROR(VLOOKUP(E16,[1]ราคาพิเศษ!A:F,6,FALSE),"")</f>
        <v/>
      </c>
      <c r="Q16" s="280"/>
      <c r="R16" s="281" t="s">
        <v>306</v>
      </c>
      <c r="S16" s="285" t="s">
        <v>110</v>
      </c>
      <c r="T16" s="280" t="s">
        <v>1089</v>
      </c>
      <c r="U16" s="280">
        <v>5706991022988</v>
      </c>
      <c r="V16" s="279" t="s">
        <v>1096</v>
      </c>
      <c r="W16" s="279">
        <v>0.3</v>
      </c>
      <c r="X16" s="286"/>
      <c r="Y16" s="279"/>
      <c r="Z16" s="279"/>
      <c r="AA16" s="279"/>
      <c r="AB16" s="279"/>
      <c r="AC16" s="279"/>
    </row>
    <row r="17" spans="1:29" ht="17" x14ac:dyDescent="0.2">
      <c r="A17" s="279" t="s">
        <v>1081</v>
      </c>
      <c r="B17" s="279" t="s">
        <v>1082</v>
      </c>
      <c r="C17" s="279" t="s">
        <v>1083</v>
      </c>
      <c r="D17" s="279" t="s">
        <v>1084</v>
      </c>
      <c r="E17" s="280" t="s">
        <v>308</v>
      </c>
      <c r="F17" s="280" t="s">
        <v>310</v>
      </c>
      <c r="G17" s="281">
        <f>VLOOKUP(E17,[1]สินค้าทั้งหมด!C:I,4,FALSE)</f>
        <v>9390</v>
      </c>
      <c r="H17" s="281">
        <f>VLOOKUP(E17,[1]สินค้าทั้งหมด!C:I,5,FALSE)</f>
        <v>8780</v>
      </c>
      <c r="I17" s="281"/>
      <c r="J17" s="279"/>
      <c r="K17" s="279" t="s">
        <v>1095</v>
      </c>
      <c r="L17" s="279" t="s">
        <v>2</v>
      </c>
      <c r="M17" s="279" t="s">
        <v>1</v>
      </c>
      <c r="N17" s="282" t="s">
        <v>1087</v>
      </c>
      <c r="O17" s="279" t="s">
        <v>1088</v>
      </c>
      <c r="P17" s="283" t="str">
        <f>IFERROR(VLOOKUP(E17,[1]ราคาพิเศษ!A:F,6,FALSE),"")</f>
        <v/>
      </c>
      <c r="Q17" s="280"/>
      <c r="R17" s="281" t="s">
        <v>309</v>
      </c>
      <c r="S17" s="285" t="s">
        <v>110</v>
      </c>
      <c r="T17" s="280" t="s">
        <v>1089</v>
      </c>
      <c r="U17" s="280">
        <v>5706991023046</v>
      </c>
      <c r="V17" s="279" t="s">
        <v>1096</v>
      </c>
      <c r="W17" s="279">
        <v>0.3</v>
      </c>
      <c r="X17" s="286"/>
      <c r="Y17" s="279"/>
      <c r="Z17" s="279"/>
      <c r="AA17" s="279"/>
      <c r="AB17" s="279"/>
      <c r="AC17" s="279"/>
    </row>
    <row r="18" spans="1:29" ht="17" x14ac:dyDescent="0.2">
      <c r="A18" s="279" t="s">
        <v>1081</v>
      </c>
      <c r="B18" s="279" t="s">
        <v>1082</v>
      </c>
      <c r="C18" s="279" t="s">
        <v>1083</v>
      </c>
      <c r="D18" s="279" t="s">
        <v>1084</v>
      </c>
      <c r="E18" s="280" t="s">
        <v>311</v>
      </c>
      <c r="F18" s="280" t="s">
        <v>313</v>
      </c>
      <c r="G18" s="281">
        <f>VLOOKUP(E18,[1]สินค้าทั้งหมด!C:I,4,FALSE)</f>
        <v>9390</v>
      </c>
      <c r="H18" s="281">
        <f>VLOOKUP(E18,[1]สินค้าทั้งหมด!C:I,5,FALSE)</f>
        <v>8780</v>
      </c>
      <c r="I18" s="281"/>
      <c r="J18" s="279"/>
      <c r="K18" s="279" t="s">
        <v>1095</v>
      </c>
      <c r="L18" s="279" t="s">
        <v>2</v>
      </c>
      <c r="M18" s="279" t="s">
        <v>1</v>
      </c>
      <c r="N18" s="279" t="s">
        <v>1087</v>
      </c>
      <c r="O18" s="279" t="s">
        <v>1097</v>
      </c>
      <c r="P18" s="283" t="str">
        <f>IFERROR(VLOOKUP(E18,[1]ราคาพิเศษ!A:F,6,FALSE),"")</f>
        <v/>
      </c>
      <c r="Q18" s="280"/>
      <c r="R18" s="281" t="s">
        <v>312</v>
      </c>
      <c r="S18" s="285" t="s">
        <v>110</v>
      </c>
      <c r="T18" s="280" t="s">
        <v>1089</v>
      </c>
      <c r="U18" s="280"/>
      <c r="V18" s="279" t="s">
        <v>1096</v>
      </c>
      <c r="W18" s="279">
        <v>0.3</v>
      </c>
      <c r="X18" s="286"/>
      <c r="Y18" s="279"/>
      <c r="Z18" s="279"/>
      <c r="AA18" s="279"/>
      <c r="AB18" s="279"/>
      <c r="AC18" s="279"/>
    </row>
    <row r="19" spans="1:29" ht="17" x14ac:dyDescent="0.2">
      <c r="A19" s="279" t="s">
        <v>1081</v>
      </c>
      <c r="B19" s="279" t="s">
        <v>1082</v>
      </c>
      <c r="C19" s="279" t="s">
        <v>1083</v>
      </c>
      <c r="D19" s="279" t="s">
        <v>1084</v>
      </c>
      <c r="E19" s="280" t="s">
        <v>314</v>
      </c>
      <c r="F19" s="280" t="s">
        <v>316</v>
      </c>
      <c r="G19" s="281">
        <f>VLOOKUP(E19,[1]สินค้าทั้งหมด!C:I,4,FALSE)</f>
        <v>11380</v>
      </c>
      <c r="H19" s="281">
        <f>VLOOKUP(E19,[1]สินค้าทั้งหมด!C:I,5,FALSE)</f>
        <v>10640</v>
      </c>
      <c r="I19" s="281"/>
      <c r="J19" s="279" t="s">
        <v>1093</v>
      </c>
      <c r="K19" s="279" t="s">
        <v>1095</v>
      </c>
      <c r="L19" s="279" t="s">
        <v>2</v>
      </c>
      <c r="M19" s="279" t="s">
        <v>1</v>
      </c>
      <c r="N19" s="282" t="s">
        <v>1087</v>
      </c>
      <c r="O19" s="279" t="s">
        <v>1088</v>
      </c>
      <c r="P19" s="283" t="str">
        <f>IFERROR(VLOOKUP(E19,[1]ราคาพิเศษ!A:F,6,FALSE),"")</f>
        <v/>
      </c>
      <c r="Q19" s="280"/>
      <c r="R19" s="281" t="s">
        <v>315</v>
      </c>
      <c r="S19" s="285" t="s">
        <v>110</v>
      </c>
      <c r="T19" s="280" t="s">
        <v>1089</v>
      </c>
      <c r="U19" s="280"/>
      <c r="V19" s="279" t="s">
        <v>1096</v>
      </c>
      <c r="W19" s="279">
        <v>0.3</v>
      </c>
      <c r="X19" s="286"/>
      <c r="Y19" s="279"/>
      <c r="Z19" s="279"/>
      <c r="AA19" s="279"/>
      <c r="AB19" s="279"/>
      <c r="AC19" s="279"/>
    </row>
    <row r="20" spans="1:29" ht="17" x14ac:dyDescent="0.2">
      <c r="A20" s="279" t="s">
        <v>1081</v>
      </c>
      <c r="B20" s="279" t="s">
        <v>1082</v>
      </c>
      <c r="C20" s="279" t="s">
        <v>1083</v>
      </c>
      <c r="D20" s="279" t="s">
        <v>1084</v>
      </c>
      <c r="E20" s="280" t="s">
        <v>317</v>
      </c>
      <c r="F20" s="280" t="s">
        <v>319</v>
      </c>
      <c r="G20" s="281">
        <f>VLOOKUP(E20,[1]สินค้าทั้งหมด!C:I,4,FALSE)</f>
        <v>9780</v>
      </c>
      <c r="H20" s="281">
        <f>VLOOKUP(E20,[1]สินค้าทั้งหมด!C:I,5,FALSE)</f>
        <v>9140</v>
      </c>
      <c r="I20" s="281"/>
      <c r="J20" s="279"/>
      <c r="K20" s="279" t="s">
        <v>1095</v>
      </c>
      <c r="L20" s="279" t="s">
        <v>1094</v>
      </c>
      <c r="M20" s="279" t="s">
        <v>1</v>
      </c>
      <c r="N20" s="282" t="s">
        <v>1087</v>
      </c>
      <c r="O20" s="279" t="s">
        <v>1088</v>
      </c>
      <c r="P20" s="283" t="str">
        <f>IFERROR(VLOOKUP(E20,[1]ราคาพิเศษ!A:F,6,FALSE),"")</f>
        <v/>
      </c>
      <c r="Q20" s="280"/>
      <c r="R20" s="281" t="s">
        <v>318</v>
      </c>
      <c r="S20" s="285" t="s">
        <v>110</v>
      </c>
      <c r="T20" s="280" t="s">
        <v>1089</v>
      </c>
      <c r="U20" s="280">
        <v>5706991022889</v>
      </c>
      <c r="V20" s="279" t="s">
        <v>1096</v>
      </c>
      <c r="W20" s="279">
        <v>0.3</v>
      </c>
      <c r="X20" s="286"/>
      <c r="Y20" s="279"/>
      <c r="Z20" s="279"/>
      <c r="AA20" s="279"/>
      <c r="AB20" s="279"/>
      <c r="AC20" s="279"/>
    </row>
    <row r="21" spans="1:29" ht="17" x14ac:dyDescent="0.2">
      <c r="A21" s="279" t="s">
        <v>1081</v>
      </c>
      <c r="B21" s="279" t="s">
        <v>1082</v>
      </c>
      <c r="C21" s="279" t="s">
        <v>1083</v>
      </c>
      <c r="D21" s="279" t="s">
        <v>1084</v>
      </c>
      <c r="E21" s="280" t="s">
        <v>320</v>
      </c>
      <c r="F21" s="280" t="s">
        <v>322</v>
      </c>
      <c r="G21" s="281">
        <f>VLOOKUP(E21,[1]สินค้าทั้งหมด!C:I,4,FALSE)</f>
        <v>9780</v>
      </c>
      <c r="H21" s="281">
        <f>VLOOKUP(E21,[1]สินค้าทั้งหมด!C:I,5,FALSE)</f>
        <v>9140</v>
      </c>
      <c r="I21" s="281"/>
      <c r="J21" s="279"/>
      <c r="K21" s="279" t="s">
        <v>1095</v>
      </c>
      <c r="L21" s="279" t="s">
        <v>1094</v>
      </c>
      <c r="M21" s="279" t="s">
        <v>1</v>
      </c>
      <c r="N21" s="279" t="s">
        <v>1087</v>
      </c>
      <c r="O21" s="279" t="s">
        <v>1097</v>
      </c>
      <c r="P21" s="283" t="str">
        <f>IFERROR(VLOOKUP(E21,[1]ราคาพิเศษ!A:F,6,FALSE),"")</f>
        <v/>
      </c>
      <c r="Q21" s="280"/>
      <c r="R21" s="281" t="s">
        <v>321</v>
      </c>
      <c r="S21" s="285" t="s">
        <v>110</v>
      </c>
      <c r="T21" s="280" t="s">
        <v>1089</v>
      </c>
      <c r="U21" s="280">
        <v>706487020172</v>
      </c>
      <c r="V21" s="279" t="s">
        <v>1096</v>
      </c>
      <c r="W21" s="279">
        <v>0.3</v>
      </c>
      <c r="X21" s="286"/>
      <c r="Y21" s="279"/>
      <c r="Z21" s="279"/>
      <c r="AA21" s="279"/>
      <c r="AB21" s="279"/>
      <c r="AC21" s="279"/>
    </row>
    <row r="22" spans="1:29" ht="17" x14ac:dyDescent="0.2">
      <c r="A22" s="279" t="s">
        <v>1081</v>
      </c>
      <c r="B22" s="279" t="s">
        <v>1082</v>
      </c>
      <c r="C22" s="279" t="s">
        <v>1083</v>
      </c>
      <c r="D22" s="279" t="s">
        <v>1084</v>
      </c>
      <c r="E22" s="280" t="s">
        <v>323</v>
      </c>
      <c r="F22" s="280" t="s">
        <v>325</v>
      </c>
      <c r="G22" s="281">
        <f>VLOOKUP(E22,[1]สินค้าทั้งหมด!C:I,4,FALSE)</f>
        <v>11770</v>
      </c>
      <c r="H22" s="281">
        <f>VLOOKUP(E22,[1]สินค้าทั้งหมด!C:I,5,FALSE)</f>
        <v>11000</v>
      </c>
      <c r="I22" s="281"/>
      <c r="J22" s="279" t="s">
        <v>1093</v>
      </c>
      <c r="K22" s="279" t="s">
        <v>1095</v>
      </c>
      <c r="L22" s="279" t="s">
        <v>1094</v>
      </c>
      <c r="M22" s="279" t="s">
        <v>1</v>
      </c>
      <c r="N22" s="282" t="s">
        <v>1087</v>
      </c>
      <c r="O22" s="279" t="s">
        <v>1088</v>
      </c>
      <c r="P22" s="283" t="str">
        <f>IFERROR(VLOOKUP(E22,[1]ราคาพิเศษ!A:F,6,FALSE),"")</f>
        <v/>
      </c>
      <c r="Q22" s="280"/>
      <c r="R22" s="281" t="s">
        <v>324</v>
      </c>
      <c r="S22" s="285" t="s">
        <v>110</v>
      </c>
      <c r="T22" s="280" t="s">
        <v>1089</v>
      </c>
      <c r="U22" s="280">
        <v>5706991022902</v>
      </c>
      <c r="V22" s="279" t="s">
        <v>1096</v>
      </c>
      <c r="W22" s="279">
        <v>0.3</v>
      </c>
      <c r="X22" s="286"/>
      <c r="Y22" s="279"/>
      <c r="Z22" s="279"/>
      <c r="AA22" s="279"/>
      <c r="AB22" s="279"/>
      <c r="AC22" s="279"/>
    </row>
    <row r="23" spans="1:29" ht="17" x14ac:dyDescent="0.2">
      <c r="A23" s="279" t="s">
        <v>1081</v>
      </c>
      <c r="B23" s="279" t="s">
        <v>1082</v>
      </c>
      <c r="C23" s="279" t="s">
        <v>1083</v>
      </c>
      <c r="D23" s="279" t="s">
        <v>1084</v>
      </c>
      <c r="E23" s="280" t="s">
        <v>326</v>
      </c>
      <c r="F23" s="280" t="s">
        <v>328</v>
      </c>
      <c r="G23" s="281">
        <f>VLOOKUP(E23,[1]สินค้าทั้งหมด!C:I,4,FALSE)</f>
        <v>11770</v>
      </c>
      <c r="H23" s="281">
        <f>VLOOKUP(E23,[1]สินค้าทั้งหมด!C:I,5,FALSE)</f>
        <v>11000</v>
      </c>
      <c r="I23" s="281"/>
      <c r="J23" s="279" t="s">
        <v>1093</v>
      </c>
      <c r="K23" s="279" t="s">
        <v>1095</v>
      </c>
      <c r="L23" s="279" t="s">
        <v>1094</v>
      </c>
      <c r="M23" s="279" t="s">
        <v>1</v>
      </c>
      <c r="N23" s="279" t="s">
        <v>1087</v>
      </c>
      <c r="O23" s="279" t="s">
        <v>1097</v>
      </c>
      <c r="P23" s="283" t="str">
        <f>IFERROR(VLOOKUP(E23,[1]ราคาพิเศษ!A:F,6,FALSE),"")</f>
        <v/>
      </c>
      <c r="Q23" s="280"/>
      <c r="R23" s="281" t="s">
        <v>327</v>
      </c>
      <c r="S23" s="285" t="s">
        <v>110</v>
      </c>
      <c r="T23" s="280" t="s">
        <v>1089</v>
      </c>
      <c r="U23" s="280">
        <v>706487020196</v>
      </c>
      <c r="V23" s="279" t="s">
        <v>1096</v>
      </c>
      <c r="W23" s="279">
        <v>0.3</v>
      </c>
      <c r="X23" s="286"/>
      <c r="Y23" s="279"/>
      <c r="Z23" s="279"/>
      <c r="AA23" s="279"/>
      <c r="AB23" s="279"/>
      <c r="AC23" s="279"/>
    </row>
    <row r="24" spans="1:29" ht="17" x14ac:dyDescent="0.2">
      <c r="A24" s="279" t="s">
        <v>1081</v>
      </c>
      <c r="B24" s="279" t="s">
        <v>1082</v>
      </c>
      <c r="C24" s="279" t="s">
        <v>1083</v>
      </c>
      <c r="D24" s="279" t="s">
        <v>1084</v>
      </c>
      <c r="E24" s="280" t="s">
        <v>342</v>
      </c>
      <c r="F24" s="280" t="s">
        <v>344</v>
      </c>
      <c r="G24" s="281">
        <f>VLOOKUP(E24,[1]สินค้าทั้งหมด!C:I,4,FALSE)</f>
        <v>8740</v>
      </c>
      <c r="H24" s="281">
        <f>VLOOKUP(E24,[1]สินค้าทั้งหมด!C:I,5,FALSE)</f>
        <v>8170</v>
      </c>
      <c r="I24" s="281"/>
      <c r="J24" s="279"/>
      <c r="K24" s="279" t="s">
        <v>1098</v>
      </c>
      <c r="L24" s="279" t="s">
        <v>1094</v>
      </c>
      <c r="M24" s="279" t="s">
        <v>1</v>
      </c>
      <c r="N24" s="279" t="s">
        <v>1087</v>
      </c>
      <c r="O24" s="279" t="s">
        <v>1088</v>
      </c>
      <c r="P24" s="283" t="str">
        <f>IFERROR(VLOOKUP(E24,[1]ราคาพิเศษ!A:F,6,FALSE),"")</f>
        <v/>
      </c>
      <c r="Q24" s="280"/>
      <c r="R24" s="281" t="s">
        <v>343</v>
      </c>
      <c r="S24" s="285" t="s">
        <v>110</v>
      </c>
      <c r="T24" s="280" t="s">
        <v>1089</v>
      </c>
      <c r="U24" s="280"/>
      <c r="V24" s="279" t="s">
        <v>1096</v>
      </c>
      <c r="W24" s="279">
        <v>0.3</v>
      </c>
      <c r="X24" s="286"/>
      <c r="Y24" s="279"/>
      <c r="Z24" s="279"/>
      <c r="AA24" s="279"/>
      <c r="AB24" s="279"/>
      <c r="AC24" s="279"/>
    </row>
    <row r="25" spans="1:29" ht="17" x14ac:dyDescent="0.2">
      <c r="A25" s="279" t="s">
        <v>1081</v>
      </c>
      <c r="B25" s="279" t="s">
        <v>1082</v>
      </c>
      <c r="C25" s="279" t="s">
        <v>1083</v>
      </c>
      <c r="D25" s="279" t="s">
        <v>1084</v>
      </c>
      <c r="E25" s="280" t="s">
        <v>345</v>
      </c>
      <c r="F25" s="280" t="s">
        <v>347</v>
      </c>
      <c r="G25" s="281">
        <f>VLOOKUP(E25,[1]สินค้าทั้งหมด!C:I,4,FALSE)</f>
        <v>8740</v>
      </c>
      <c r="H25" s="281">
        <f>VLOOKUP(E25,[1]สินค้าทั้งหมด!C:I,5,FALSE)</f>
        <v>8170</v>
      </c>
      <c r="I25" s="281"/>
      <c r="J25" s="279"/>
      <c r="K25" s="279" t="s">
        <v>1098</v>
      </c>
      <c r="L25" s="279" t="s">
        <v>1094</v>
      </c>
      <c r="M25" s="279" t="s">
        <v>1086</v>
      </c>
      <c r="N25" s="279" t="s">
        <v>1087</v>
      </c>
      <c r="O25" s="279" t="s">
        <v>1088</v>
      </c>
      <c r="P25" s="283" t="str">
        <f>IFERROR(VLOOKUP(E25,[1]ราคาพิเศษ!A:F,6,FALSE),"")</f>
        <v/>
      </c>
      <c r="Q25" s="280"/>
      <c r="R25" s="281" t="s">
        <v>346</v>
      </c>
      <c r="S25" s="285" t="s">
        <v>110</v>
      </c>
      <c r="T25" s="280" t="s">
        <v>1089</v>
      </c>
      <c r="U25" s="280"/>
      <c r="V25" s="279" t="s">
        <v>1096</v>
      </c>
      <c r="W25" s="279">
        <v>0.3</v>
      </c>
      <c r="X25" s="286"/>
      <c r="Y25" s="279"/>
      <c r="Z25" s="279"/>
      <c r="AA25" s="279"/>
      <c r="AB25" s="279"/>
      <c r="AC25" s="279"/>
    </row>
    <row r="26" spans="1:29" ht="17" x14ac:dyDescent="0.2">
      <c r="A26" s="279" t="s">
        <v>1081</v>
      </c>
      <c r="B26" s="279" t="s">
        <v>1082</v>
      </c>
      <c r="C26" s="279" t="s">
        <v>1083</v>
      </c>
      <c r="D26" s="279" t="s">
        <v>1084</v>
      </c>
      <c r="E26" s="280" t="s">
        <v>348</v>
      </c>
      <c r="F26" s="280" t="s">
        <v>350</v>
      </c>
      <c r="G26" s="281">
        <f>VLOOKUP(E26,[1]สินค้าทั้งหมด!C:I,4,FALSE)</f>
        <v>8740</v>
      </c>
      <c r="H26" s="281">
        <f>VLOOKUP(E26,[1]สินค้าทั้งหมด!C:I,5,FALSE)</f>
        <v>8170</v>
      </c>
      <c r="I26" s="281"/>
      <c r="J26" s="279"/>
      <c r="K26" s="279" t="s">
        <v>1098</v>
      </c>
      <c r="L26" s="279" t="s">
        <v>1094</v>
      </c>
      <c r="M26" s="279" t="s">
        <v>1</v>
      </c>
      <c r="N26" s="279" t="s">
        <v>1087</v>
      </c>
      <c r="O26" s="279" t="s">
        <v>1097</v>
      </c>
      <c r="P26" s="283" t="str">
        <f>IFERROR(VLOOKUP(E26,[1]ราคาพิเศษ!A:F,6,FALSE),"")</f>
        <v/>
      </c>
      <c r="Q26" s="280"/>
      <c r="R26" s="281" t="s">
        <v>349</v>
      </c>
      <c r="S26" s="285" t="s">
        <v>110</v>
      </c>
      <c r="T26" s="280" t="s">
        <v>1089</v>
      </c>
      <c r="U26" s="280"/>
      <c r="V26" s="279" t="s">
        <v>1096</v>
      </c>
      <c r="W26" s="279">
        <v>0.3</v>
      </c>
      <c r="X26" s="286"/>
      <c r="Y26" s="279"/>
      <c r="Z26" s="279"/>
      <c r="AA26" s="279"/>
      <c r="AB26" s="279"/>
      <c r="AC26" s="279"/>
    </row>
    <row r="27" spans="1:29" ht="17" x14ac:dyDescent="0.2">
      <c r="A27" s="279" t="s">
        <v>1081</v>
      </c>
      <c r="B27" s="279" t="s">
        <v>1082</v>
      </c>
      <c r="C27" s="279" t="s">
        <v>1083</v>
      </c>
      <c r="D27" s="279" t="s">
        <v>1084</v>
      </c>
      <c r="E27" s="280" t="s">
        <v>351</v>
      </c>
      <c r="F27" s="280" t="s">
        <v>353</v>
      </c>
      <c r="G27" s="281">
        <f>VLOOKUP(E27,[1]สินค้าทั้งหมด!C:I,4,FALSE)</f>
        <v>8740</v>
      </c>
      <c r="H27" s="281">
        <f>VLOOKUP(E27,[1]สินค้าทั้งหมด!C:I,5,FALSE)</f>
        <v>8170</v>
      </c>
      <c r="I27" s="281"/>
      <c r="J27" s="279"/>
      <c r="K27" s="279" t="s">
        <v>1098</v>
      </c>
      <c r="L27" s="279" t="s">
        <v>1094</v>
      </c>
      <c r="M27" s="279" t="s">
        <v>1086</v>
      </c>
      <c r="N27" s="279" t="s">
        <v>1087</v>
      </c>
      <c r="O27" s="279" t="s">
        <v>1097</v>
      </c>
      <c r="P27" s="283" t="str">
        <f>IFERROR(VLOOKUP(E27,[1]ราคาพิเศษ!A:F,6,FALSE),"")</f>
        <v/>
      </c>
      <c r="Q27" s="280"/>
      <c r="R27" s="281" t="s">
        <v>352</v>
      </c>
      <c r="S27" s="285" t="s">
        <v>110</v>
      </c>
      <c r="T27" s="280" t="s">
        <v>1089</v>
      </c>
      <c r="U27" s="280"/>
      <c r="V27" s="279" t="s">
        <v>1096</v>
      </c>
      <c r="W27" s="279">
        <v>0.3</v>
      </c>
      <c r="X27" s="286"/>
      <c r="Y27" s="279"/>
      <c r="Z27" s="279"/>
      <c r="AA27" s="279"/>
      <c r="AB27" s="279"/>
      <c r="AC27" s="279"/>
    </row>
    <row r="28" spans="1:29" ht="17" x14ac:dyDescent="0.2">
      <c r="A28" s="279" t="s">
        <v>1081</v>
      </c>
      <c r="B28" s="279" t="s">
        <v>1082</v>
      </c>
      <c r="C28" s="279" t="s">
        <v>1083</v>
      </c>
      <c r="D28" s="279" t="s">
        <v>1084</v>
      </c>
      <c r="E28" s="280" t="s">
        <v>354</v>
      </c>
      <c r="F28" s="280" t="s">
        <v>356</v>
      </c>
      <c r="G28" s="281">
        <f>VLOOKUP(E28,[1]สินค้าทั้งหมด!C:I,4,FALSE)</f>
        <v>8420</v>
      </c>
      <c r="H28" s="281">
        <f>VLOOKUP(E28,[1]สินค้าทั้งหมด!C:I,5,FALSE)</f>
        <v>7870</v>
      </c>
      <c r="I28" s="281"/>
      <c r="J28" s="279"/>
      <c r="K28" s="279" t="s">
        <v>1098</v>
      </c>
      <c r="L28" s="279" t="s">
        <v>2</v>
      </c>
      <c r="M28" s="279" t="s">
        <v>1</v>
      </c>
      <c r="N28" s="279" t="s">
        <v>1087</v>
      </c>
      <c r="O28" s="279" t="s">
        <v>1088</v>
      </c>
      <c r="P28" s="283" t="str">
        <f>IFERROR(VLOOKUP(E28,[1]ราคาพิเศษ!A:F,6,FALSE),"")</f>
        <v/>
      </c>
      <c r="Q28" s="280"/>
      <c r="R28" s="281" t="s">
        <v>355</v>
      </c>
      <c r="S28" s="285" t="s">
        <v>110</v>
      </c>
      <c r="T28" s="280" t="s">
        <v>1089</v>
      </c>
      <c r="U28" s="280"/>
      <c r="V28" s="279" t="s">
        <v>1096</v>
      </c>
      <c r="W28" s="279">
        <v>0.3</v>
      </c>
      <c r="X28" s="286"/>
      <c r="Y28" s="279"/>
      <c r="Z28" s="279"/>
      <c r="AA28" s="279"/>
      <c r="AB28" s="279"/>
      <c r="AC28" s="279"/>
    </row>
    <row r="29" spans="1:29" ht="17" x14ac:dyDescent="0.2">
      <c r="A29" s="279" t="s">
        <v>1081</v>
      </c>
      <c r="B29" s="279" t="s">
        <v>1082</v>
      </c>
      <c r="C29" s="279" t="s">
        <v>1083</v>
      </c>
      <c r="D29" s="279" t="s">
        <v>1084</v>
      </c>
      <c r="E29" s="280" t="s">
        <v>357</v>
      </c>
      <c r="F29" s="280" t="s">
        <v>359</v>
      </c>
      <c r="G29" s="281">
        <f>VLOOKUP(E29,[1]สินค้าทั้งหมด!C:I,4,FALSE)</f>
        <v>8420</v>
      </c>
      <c r="H29" s="281">
        <f>VLOOKUP(E29,[1]สินค้าทั้งหมด!C:I,5,FALSE)</f>
        <v>7870</v>
      </c>
      <c r="I29" s="281"/>
      <c r="J29" s="279"/>
      <c r="K29" s="279" t="s">
        <v>1098</v>
      </c>
      <c r="L29" s="279" t="s">
        <v>2</v>
      </c>
      <c r="M29" s="279" t="s">
        <v>1086</v>
      </c>
      <c r="N29" s="279" t="s">
        <v>1087</v>
      </c>
      <c r="O29" s="279" t="s">
        <v>1088</v>
      </c>
      <c r="P29" s="283" t="str">
        <f>IFERROR(VLOOKUP(E29,[1]ราคาพิเศษ!A:F,6,FALSE),"")</f>
        <v/>
      </c>
      <c r="Q29" s="280"/>
      <c r="R29" s="281" t="s">
        <v>358</v>
      </c>
      <c r="S29" s="285" t="s">
        <v>110</v>
      </c>
      <c r="T29" s="280" t="s">
        <v>1089</v>
      </c>
      <c r="U29" s="280">
        <v>5706991027525</v>
      </c>
      <c r="V29" s="279" t="s">
        <v>1096</v>
      </c>
      <c r="W29" s="279">
        <v>0.3</v>
      </c>
      <c r="X29" s="286"/>
      <c r="Y29" s="279"/>
      <c r="Z29" s="279"/>
      <c r="AA29" s="279"/>
      <c r="AB29" s="279"/>
      <c r="AC29" s="279"/>
    </row>
    <row r="30" spans="1:29" ht="17" x14ac:dyDescent="0.2">
      <c r="A30" s="279" t="s">
        <v>1081</v>
      </c>
      <c r="B30" s="279" t="s">
        <v>1082</v>
      </c>
      <c r="C30" s="279" t="s">
        <v>1083</v>
      </c>
      <c r="D30" s="279" t="s">
        <v>1084</v>
      </c>
      <c r="E30" s="280" t="s">
        <v>360</v>
      </c>
      <c r="F30" s="280" t="s">
        <v>362</v>
      </c>
      <c r="G30" s="281">
        <f>VLOOKUP(E30,[1]สินค้าทั้งหมด!C:I,4,FALSE)</f>
        <v>8420</v>
      </c>
      <c r="H30" s="281">
        <f>VLOOKUP(E30,[1]สินค้าทั้งหมด!C:I,5,FALSE)</f>
        <v>7870</v>
      </c>
      <c r="I30" s="281"/>
      <c r="J30" s="279"/>
      <c r="K30" s="279" t="s">
        <v>1098</v>
      </c>
      <c r="L30" s="279" t="s">
        <v>2</v>
      </c>
      <c r="M30" s="279" t="s">
        <v>1</v>
      </c>
      <c r="N30" s="279" t="s">
        <v>1087</v>
      </c>
      <c r="O30" s="279" t="s">
        <v>1097</v>
      </c>
      <c r="P30" s="283" t="str">
        <f>IFERROR(VLOOKUP(E30,[1]ราคาพิเศษ!A:F,6,FALSE),"")</f>
        <v/>
      </c>
      <c r="Q30" s="280"/>
      <c r="R30" s="281" t="s">
        <v>361</v>
      </c>
      <c r="S30" s="285" t="s">
        <v>110</v>
      </c>
      <c r="T30" s="280" t="s">
        <v>1089</v>
      </c>
      <c r="U30" s="280">
        <v>5706991027464</v>
      </c>
      <c r="V30" s="279" t="s">
        <v>1096</v>
      </c>
      <c r="W30" s="279">
        <v>0.3</v>
      </c>
      <c r="X30" s="286"/>
      <c r="Y30" s="279"/>
      <c r="Z30" s="279"/>
      <c r="AA30" s="279"/>
      <c r="AB30" s="279"/>
      <c r="AC30" s="279"/>
    </row>
    <row r="31" spans="1:29" ht="17" x14ac:dyDescent="0.2">
      <c r="A31" s="279" t="s">
        <v>1081</v>
      </c>
      <c r="B31" s="279" t="s">
        <v>1082</v>
      </c>
      <c r="C31" s="279" t="s">
        <v>1083</v>
      </c>
      <c r="D31" s="279" t="s">
        <v>1084</v>
      </c>
      <c r="E31" s="280" t="s">
        <v>363</v>
      </c>
      <c r="F31" s="280" t="s">
        <v>365</v>
      </c>
      <c r="G31" s="281">
        <f>VLOOKUP(E31,[1]สินค้าทั้งหมด!C:I,4,FALSE)</f>
        <v>8420</v>
      </c>
      <c r="H31" s="281">
        <f>VLOOKUP(E31,[1]สินค้าทั้งหมด!C:I,5,FALSE)</f>
        <v>7870</v>
      </c>
      <c r="I31" s="281"/>
      <c r="J31" s="279"/>
      <c r="K31" s="279" t="s">
        <v>1098</v>
      </c>
      <c r="L31" s="279" t="s">
        <v>2</v>
      </c>
      <c r="M31" s="279" t="s">
        <v>1086</v>
      </c>
      <c r="N31" s="279" t="s">
        <v>1087</v>
      </c>
      <c r="O31" s="279" t="s">
        <v>1097</v>
      </c>
      <c r="P31" s="283" t="str">
        <f>IFERROR(VLOOKUP(E31,[1]ราคาพิเศษ!A:F,6,FALSE),"")</f>
        <v/>
      </c>
      <c r="Q31" s="280"/>
      <c r="R31" s="281" t="s">
        <v>364</v>
      </c>
      <c r="S31" s="285" t="s">
        <v>110</v>
      </c>
      <c r="T31" s="280" t="s">
        <v>1089</v>
      </c>
      <c r="U31" s="280">
        <v>706487023784</v>
      </c>
      <c r="V31" s="279" t="s">
        <v>1096</v>
      </c>
      <c r="W31" s="279">
        <v>0.3</v>
      </c>
      <c r="X31" s="286"/>
      <c r="Y31" s="279"/>
      <c r="Z31" s="279"/>
      <c r="AA31" s="279"/>
      <c r="AB31" s="279"/>
      <c r="AC31" s="279"/>
    </row>
    <row r="32" spans="1:29" ht="17" x14ac:dyDescent="0.2">
      <c r="A32" s="279" t="s">
        <v>1081</v>
      </c>
      <c r="B32" s="279" t="s">
        <v>1082</v>
      </c>
      <c r="C32" s="279" t="s">
        <v>1083</v>
      </c>
      <c r="D32" s="279" t="s">
        <v>1084</v>
      </c>
      <c r="E32" s="280" t="s">
        <v>366</v>
      </c>
      <c r="F32" s="280" t="s">
        <v>368</v>
      </c>
      <c r="G32" s="281">
        <f>VLOOKUP(E32,[1]สินค้าทั้งหมด!C:I,4,FALSE)</f>
        <v>10370</v>
      </c>
      <c r="H32" s="281">
        <f>VLOOKUP(E32,[1]สินค้าทั้งหมด!C:I,5,FALSE)</f>
        <v>9690</v>
      </c>
      <c r="I32" s="281"/>
      <c r="J32" s="279" t="s">
        <v>1093</v>
      </c>
      <c r="K32" s="279" t="s">
        <v>1098</v>
      </c>
      <c r="L32" s="279" t="s">
        <v>1094</v>
      </c>
      <c r="M32" s="279" t="s">
        <v>1</v>
      </c>
      <c r="N32" s="279" t="s">
        <v>1087</v>
      </c>
      <c r="O32" s="279" t="s">
        <v>1088</v>
      </c>
      <c r="P32" s="283" t="str">
        <f>IFERROR(VLOOKUP(E32,[1]ราคาพิเศษ!A:F,6,FALSE),"")</f>
        <v/>
      </c>
      <c r="Q32" s="280"/>
      <c r="R32" s="281" t="s">
        <v>367</v>
      </c>
      <c r="S32" s="285" t="s">
        <v>110</v>
      </c>
      <c r="T32" s="280" t="s">
        <v>1089</v>
      </c>
      <c r="U32" s="280"/>
      <c r="V32" s="279" t="s">
        <v>1096</v>
      </c>
      <c r="W32" s="279">
        <v>0.3</v>
      </c>
      <c r="X32" s="286"/>
      <c r="Y32" s="279"/>
      <c r="Z32" s="279"/>
      <c r="AA32" s="279"/>
      <c r="AB32" s="279"/>
      <c r="AC32" s="279"/>
    </row>
    <row r="33" spans="1:29" ht="17" x14ac:dyDescent="0.2">
      <c r="A33" s="279" t="s">
        <v>1081</v>
      </c>
      <c r="B33" s="279" t="s">
        <v>1082</v>
      </c>
      <c r="C33" s="279" t="s">
        <v>1083</v>
      </c>
      <c r="D33" s="279" t="s">
        <v>1084</v>
      </c>
      <c r="E33" s="280" t="s">
        <v>369</v>
      </c>
      <c r="F33" s="280" t="s">
        <v>371</v>
      </c>
      <c r="G33" s="281">
        <f>VLOOKUP(E33,[1]สินค้าทั้งหมด!C:I,4,FALSE)</f>
        <v>10370</v>
      </c>
      <c r="H33" s="281">
        <f>VLOOKUP(E33,[1]สินค้าทั้งหมด!C:I,5,FALSE)</f>
        <v>9690</v>
      </c>
      <c r="I33" s="281"/>
      <c r="J33" s="279" t="s">
        <v>1093</v>
      </c>
      <c r="K33" s="279" t="s">
        <v>1098</v>
      </c>
      <c r="L33" s="279" t="s">
        <v>1094</v>
      </c>
      <c r="M33" s="279" t="s">
        <v>1086</v>
      </c>
      <c r="N33" s="279" t="s">
        <v>1087</v>
      </c>
      <c r="O33" s="279" t="s">
        <v>1088</v>
      </c>
      <c r="P33" s="283" t="str">
        <f>IFERROR(VLOOKUP(E33,[1]ราคาพิเศษ!A:F,6,FALSE),"")</f>
        <v/>
      </c>
      <c r="Q33" s="280"/>
      <c r="R33" s="281" t="s">
        <v>370</v>
      </c>
      <c r="S33" s="285" t="s">
        <v>110</v>
      </c>
      <c r="T33" s="280" t="s">
        <v>1089</v>
      </c>
      <c r="U33" s="280"/>
      <c r="V33" s="279" t="s">
        <v>1096</v>
      </c>
      <c r="W33" s="279">
        <v>0.3</v>
      </c>
      <c r="X33" s="286"/>
      <c r="Y33" s="279"/>
      <c r="Z33" s="279"/>
      <c r="AA33" s="279"/>
      <c r="AB33" s="279"/>
      <c r="AC33" s="279"/>
    </row>
    <row r="34" spans="1:29" ht="17" x14ac:dyDescent="0.2">
      <c r="A34" s="279" t="s">
        <v>1081</v>
      </c>
      <c r="B34" s="279" t="s">
        <v>1082</v>
      </c>
      <c r="C34" s="279" t="s">
        <v>1083</v>
      </c>
      <c r="D34" s="279" t="s">
        <v>1084</v>
      </c>
      <c r="E34" s="280" t="s">
        <v>372</v>
      </c>
      <c r="F34" s="280" t="s">
        <v>374</v>
      </c>
      <c r="G34" s="281">
        <f>VLOOKUP(E34,[1]สินค้าทั้งหมด!C:I,4,FALSE)</f>
        <v>10370</v>
      </c>
      <c r="H34" s="281">
        <f>VLOOKUP(E34,[1]สินค้าทั้งหมด!C:I,5,FALSE)</f>
        <v>9690</v>
      </c>
      <c r="I34" s="281"/>
      <c r="J34" s="279" t="s">
        <v>1093</v>
      </c>
      <c r="K34" s="279" t="s">
        <v>1098</v>
      </c>
      <c r="L34" s="279" t="s">
        <v>1094</v>
      </c>
      <c r="M34" s="279" t="s">
        <v>1</v>
      </c>
      <c r="N34" s="279" t="s">
        <v>1087</v>
      </c>
      <c r="O34" s="279" t="s">
        <v>1097</v>
      </c>
      <c r="P34" s="283" t="str">
        <f>IFERROR(VLOOKUP(E34,[1]ราคาพิเศษ!A:F,6,FALSE),"")</f>
        <v/>
      </c>
      <c r="Q34" s="280"/>
      <c r="R34" s="281" t="s">
        <v>373</v>
      </c>
      <c r="S34" s="285" t="s">
        <v>110</v>
      </c>
      <c r="T34" s="280" t="s">
        <v>1089</v>
      </c>
      <c r="U34" s="280"/>
      <c r="V34" s="279" t="s">
        <v>1096</v>
      </c>
      <c r="W34" s="279">
        <v>0.3</v>
      </c>
      <c r="X34" s="286"/>
      <c r="Y34" s="279"/>
      <c r="Z34" s="279"/>
      <c r="AA34" s="279"/>
      <c r="AB34" s="279"/>
      <c r="AC34" s="279"/>
    </row>
    <row r="35" spans="1:29" ht="17" x14ac:dyDescent="0.2">
      <c r="A35" s="279" t="s">
        <v>1081</v>
      </c>
      <c r="B35" s="279" t="s">
        <v>1082</v>
      </c>
      <c r="C35" s="279" t="s">
        <v>1083</v>
      </c>
      <c r="D35" s="279" t="s">
        <v>1084</v>
      </c>
      <c r="E35" s="280" t="s">
        <v>375</v>
      </c>
      <c r="F35" s="280" t="s">
        <v>377</v>
      </c>
      <c r="G35" s="281">
        <f>VLOOKUP(E35,[1]สินค้าทั้งหมด!C:I,4,FALSE)</f>
        <v>10370</v>
      </c>
      <c r="H35" s="281">
        <f>VLOOKUP(E35,[1]สินค้าทั้งหมด!C:I,5,FALSE)</f>
        <v>9690</v>
      </c>
      <c r="I35" s="281"/>
      <c r="J35" s="279" t="s">
        <v>1093</v>
      </c>
      <c r="K35" s="279" t="s">
        <v>1098</v>
      </c>
      <c r="L35" s="279" t="s">
        <v>1094</v>
      </c>
      <c r="M35" s="279" t="s">
        <v>1086</v>
      </c>
      <c r="N35" s="279" t="s">
        <v>1087</v>
      </c>
      <c r="O35" s="279" t="s">
        <v>1097</v>
      </c>
      <c r="P35" s="283" t="str">
        <f>IFERROR(VLOOKUP(E35,[1]ราคาพิเศษ!A:F,6,FALSE),"")</f>
        <v/>
      </c>
      <c r="Q35" s="280"/>
      <c r="R35" s="281" t="s">
        <v>376</v>
      </c>
      <c r="S35" s="285" t="s">
        <v>110</v>
      </c>
      <c r="T35" s="280" t="s">
        <v>1089</v>
      </c>
      <c r="U35" s="280">
        <v>5706991027570</v>
      </c>
      <c r="V35" s="279" t="s">
        <v>1096</v>
      </c>
      <c r="W35" s="279">
        <v>0.3</v>
      </c>
      <c r="X35" s="286"/>
      <c r="Y35" s="279"/>
      <c r="Z35" s="279"/>
      <c r="AA35" s="279"/>
      <c r="AB35" s="279"/>
      <c r="AC35" s="279"/>
    </row>
    <row r="36" spans="1:29" ht="17" x14ac:dyDescent="0.2">
      <c r="A36" s="279" t="s">
        <v>1081</v>
      </c>
      <c r="B36" s="279" t="s">
        <v>1082</v>
      </c>
      <c r="C36" s="279" t="s">
        <v>1083</v>
      </c>
      <c r="D36" s="279" t="s">
        <v>1084</v>
      </c>
      <c r="E36" s="280" t="s">
        <v>378</v>
      </c>
      <c r="F36" s="280" t="s">
        <v>380</v>
      </c>
      <c r="G36" s="281">
        <f>VLOOKUP(E36,[1]สินค้าทั้งหมด!C:I,4,FALSE)</f>
        <v>10040</v>
      </c>
      <c r="H36" s="281">
        <f>VLOOKUP(E36,[1]สินค้าทั้งหมด!C:I,5,FALSE)</f>
        <v>9380</v>
      </c>
      <c r="I36" s="281"/>
      <c r="J36" s="279" t="s">
        <v>1093</v>
      </c>
      <c r="K36" s="279" t="s">
        <v>1098</v>
      </c>
      <c r="L36" s="279" t="s">
        <v>2</v>
      </c>
      <c r="M36" s="279" t="s">
        <v>1</v>
      </c>
      <c r="N36" s="279" t="s">
        <v>1087</v>
      </c>
      <c r="O36" s="279" t="s">
        <v>1088</v>
      </c>
      <c r="P36" s="283" t="str">
        <f>IFERROR(VLOOKUP(E36,[1]ราคาพิเศษ!A:F,6,FALSE),"")</f>
        <v/>
      </c>
      <c r="Q36" s="280"/>
      <c r="R36" s="281" t="s">
        <v>379</v>
      </c>
      <c r="S36" s="285" t="s">
        <v>110</v>
      </c>
      <c r="T36" s="280" t="s">
        <v>1089</v>
      </c>
      <c r="U36" s="280"/>
      <c r="V36" s="279" t="s">
        <v>1096</v>
      </c>
      <c r="W36" s="279">
        <v>0.3</v>
      </c>
      <c r="X36" s="286"/>
      <c r="Y36" s="279"/>
      <c r="Z36" s="279"/>
      <c r="AA36" s="279"/>
      <c r="AB36" s="279"/>
      <c r="AC36" s="279"/>
    </row>
    <row r="37" spans="1:29" ht="17" x14ac:dyDescent="0.2">
      <c r="A37" s="279" t="s">
        <v>1081</v>
      </c>
      <c r="B37" s="279" t="s">
        <v>1082</v>
      </c>
      <c r="C37" s="279" t="s">
        <v>1083</v>
      </c>
      <c r="D37" s="279" t="s">
        <v>1084</v>
      </c>
      <c r="E37" s="280" t="s">
        <v>381</v>
      </c>
      <c r="F37" s="280" t="s">
        <v>383</v>
      </c>
      <c r="G37" s="281">
        <f>VLOOKUP(E37,[1]สินค้าทั้งหมด!C:I,4,FALSE)</f>
        <v>10040</v>
      </c>
      <c r="H37" s="281">
        <f>VLOOKUP(E37,[1]สินค้าทั้งหมด!C:I,5,FALSE)</f>
        <v>9380</v>
      </c>
      <c r="I37" s="281"/>
      <c r="J37" s="279" t="s">
        <v>1093</v>
      </c>
      <c r="K37" s="279" t="s">
        <v>1098</v>
      </c>
      <c r="L37" s="279" t="s">
        <v>2</v>
      </c>
      <c r="M37" s="279" t="s">
        <v>1086</v>
      </c>
      <c r="N37" s="279" t="s">
        <v>1087</v>
      </c>
      <c r="O37" s="279" t="s">
        <v>1088</v>
      </c>
      <c r="P37" s="283" t="str">
        <f>IFERROR(VLOOKUP(E37,[1]ราคาพิเศษ!A:F,6,FALSE),"")</f>
        <v/>
      </c>
      <c r="Q37" s="280"/>
      <c r="R37" s="281" t="s">
        <v>382</v>
      </c>
      <c r="S37" s="285" t="s">
        <v>110</v>
      </c>
      <c r="T37" s="280" t="s">
        <v>1089</v>
      </c>
      <c r="U37" s="280"/>
      <c r="V37" s="279" t="s">
        <v>1096</v>
      </c>
      <c r="W37" s="279">
        <v>0.3</v>
      </c>
      <c r="X37" s="286"/>
      <c r="Y37" s="279"/>
      <c r="Z37" s="279"/>
      <c r="AA37" s="279"/>
      <c r="AB37" s="279"/>
      <c r="AC37" s="279"/>
    </row>
    <row r="38" spans="1:29" ht="17" x14ac:dyDescent="0.2">
      <c r="A38" s="279" t="s">
        <v>1081</v>
      </c>
      <c r="B38" s="279" t="s">
        <v>1082</v>
      </c>
      <c r="C38" s="279" t="s">
        <v>1083</v>
      </c>
      <c r="D38" s="279" t="s">
        <v>1084</v>
      </c>
      <c r="E38" s="280" t="s">
        <v>384</v>
      </c>
      <c r="F38" s="280" t="s">
        <v>386</v>
      </c>
      <c r="G38" s="281">
        <f>VLOOKUP(E38,[1]สินค้าทั้งหมด!C:I,4,FALSE)</f>
        <v>10690</v>
      </c>
      <c r="H38" s="281">
        <f>VLOOKUP(E38,[1]สินค้าทั้งหมด!C:I,5,FALSE)</f>
        <v>9990</v>
      </c>
      <c r="I38" s="281"/>
      <c r="J38" s="279"/>
      <c r="K38" s="279" t="s">
        <v>1099</v>
      </c>
      <c r="L38" s="279" t="s">
        <v>1094</v>
      </c>
      <c r="M38" s="279" t="s">
        <v>1</v>
      </c>
      <c r="N38" s="282" t="s">
        <v>1087</v>
      </c>
      <c r="O38" s="279" t="s">
        <v>1088</v>
      </c>
      <c r="P38" s="283" t="str">
        <f>IFERROR(VLOOKUP(E38,[1]ราคาพิเศษ!A:F,6,FALSE),"")</f>
        <v/>
      </c>
      <c r="Q38" s="280"/>
      <c r="R38" s="281" t="s">
        <v>385</v>
      </c>
      <c r="S38" s="285" t="s">
        <v>110</v>
      </c>
      <c r="T38" s="280" t="s">
        <v>1089</v>
      </c>
      <c r="U38" s="280"/>
      <c r="V38" s="279" t="s">
        <v>1096</v>
      </c>
      <c r="W38" s="279">
        <v>0.2</v>
      </c>
      <c r="X38" s="286"/>
      <c r="Y38" s="279"/>
      <c r="Z38" s="279"/>
      <c r="AA38" s="279"/>
      <c r="AB38" s="279"/>
      <c r="AC38" s="279"/>
    </row>
    <row r="39" spans="1:29" ht="17" x14ac:dyDescent="0.2">
      <c r="A39" s="279" t="s">
        <v>1081</v>
      </c>
      <c r="B39" s="279" t="s">
        <v>1082</v>
      </c>
      <c r="C39" s="279" t="s">
        <v>1083</v>
      </c>
      <c r="D39" s="279" t="s">
        <v>1084</v>
      </c>
      <c r="E39" s="280" t="s">
        <v>157</v>
      </c>
      <c r="F39" s="280" t="s">
        <v>159</v>
      </c>
      <c r="G39" s="281">
        <f>VLOOKUP(E39,[1]สินค้าทั้งหมด!C:I,4,FALSE)</f>
        <v>10690</v>
      </c>
      <c r="H39" s="281">
        <f>VLOOKUP(E39,[1]สินค้าทั้งหมด!C:I,5,FALSE)</f>
        <v>9990</v>
      </c>
      <c r="I39" s="281"/>
      <c r="J39" s="279"/>
      <c r="K39" s="279" t="s">
        <v>1099</v>
      </c>
      <c r="L39" s="279" t="s">
        <v>1094</v>
      </c>
      <c r="M39" s="279" t="s">
        <v>1086</v>
      </c>
      <c r="N39" s="282" t="s">
        <v>1087</v>
      </c>
      <c r="O39" s="279" t="s">
        <v>1088</v>
      </c>
      <c r="P39" s="283" t="str">
        <f>IFERROR(VLOOKUP(E39,[1]ราคาพิเศษ!A:F,6,FALSE),"")</f>
        <v/>
      </c>
      <c r="Q39" s="280"/>
      <c r="R39" s="281" t="s">
        <v>158</v>
      </c>
      <c r="S39" s="288" t="s">
        <v>26</v>
      </c>
      <c r="T39" s="280" t="s">
        <v>1089</v>
      </c>
      <c r="U39" s="280">
        <v>5706991029093</v>
      </c>
      <c r="V39" s="279" t="s">
        <v>1096</v>
      </c>
      <c r="W39" s="279">
        <v>0.2</v>
      </c>
      <c r="X39" s="286"/>
      <c r="Y39" s="279"/>
      <c r="Z39" s="279"/>
      <c r="AA39" s="279"/>
      <c r="AB39" s="279"/>
      <c r="AC39" s="279"/>
    </row>
    <row r="40" spans="1:29" ht="17" x14ac:dyDescent="0.2">
      <c r="A40" s="279" t="s">
        <v>1081</v>
      </c>
      <c r="B40" s="279" t="s">
        <v>1082</v>
      </c>
      <c r="C40" s="279" t="s">
        <v>1083</v>
      </c>
      <c r="D40" s="279" t="s">
        <v>1084</v>
      </c>
      <c r="E40" s="280" t="s">
        <v>387</v>
      </c>
      <c r="F40" s="280" t="s">
        <v>389</v>
      </c>
      <c r="G40" s="281">
        <f>VLOOKUP(E40,[1]สินค้าทั้งหมด!C:I,4,FALSE)</f>
        <v>10690</v>
      </c>
      <c r="H40" s="281">
        <f>VLOOKUP(E40,[1]สินค้าทั้งหมด!C:I,5,FALSE)</f>
        <v>9990</v>
      </c>
      <c r="I40" s="281"/>
      <c r="J40" s="279"/>
      <c r="K40" s="279" t="s">
        <v>1099</v>
      </c>
      <c r="L40" s="279" t="s">
        <v>1094</v>
      </c>
      <c r="M40" s="279" t="s">
        <v>1</v>
      </c>
      <c r="N40" s="279" t="s">
        <v>1087</v>
      </c>
      <c r="O40" s="279" t="s">
        <v>1097</v>
      </c>
      <c r="P40" s="283" t="str">
        <f>IFERROR(VLOOKUP(E40,[1]ราคาพิเศษ!A:F,6,FALSE),"")</f>
        <v/>
      </c>
      <c r="Q40" s="280"/>
      <c r="R40" s="281" t="s">
        <v>388</v>
      </c>
      <c r="S40" s="285" t="s">
        <v>110</v>
      </c>
      <c r="T40" s="280" t="s">
        <v>1089</v>
      </c>
      <c r="U40" s="280">
        <v>5706991029109</v>
      </c>
      <c r="V40" s="279" t="s">
        <v>1096</v>
      </c>
      <c r="W40" s="279">
        <v>0.2</v>
      </c>
      <c r="X40" s="286"/>
      <c r="Y40" s="279"/>
      <c r="Z40" s="279"/>
      <c r="AA40" s="279"/>
      <c r="AB40" s="279"/>
      <c r="AC40" s="279"/>
    </row>
    <row r="41" spans="1:29" ht="17" x14ac:dyDescent="0.2">
      <c r="A41" s="279" t="s">
        <v>1081</v>
      </c>
      <c r="B41" s="279" t="s">
        <v>1082</v>
      </c>
      <c r="C41" s="279" t="s">
        <v>1083</v>
      </c>
      <c r="D41" s="279" t="s">
        <v>1084</v>
      </c>
      <c r="E41" s="280" t="s">
        <v>390</v>
      </c>
      <c r="F41" s="280" t="s">
        <v>392</v>
      </c>
      <c r="G41" s="281">
        <f>VLOOKUP(E41,[1]สินค้าทั้งหมด!C:I,4,FALSE)</f>
        <v>10690</v>
      </c>
      <c r="H41" s="281">
        <f>VLOOKUP(E41,[1]สินค้าทั้งหมด!C:I,5,FALSE)</f>
        <v>9990</v>
      </c>
      <c r="I41" s="281"/>
      <c r="J41" s="279"/>
      <c r="K41" s="279" t="s">
        <v>1099</v>
      </c>
      <c r="L41" s="279" t="s">
        <v>1094</v>
      </c>
      <c r="M41" s="279" t="s">
        <v>1086</v>
      </c>
      <c r="N41" s="279" t="s">
        <v>1087</v>
      </c>
      <c r="O41" s="279" t="s">
        <v>1097</v>
      </c>
      <c r="P41" s="283" t="str">
        <f>IFERROR(VLOOKUP(E41,[1]ราคาพิเศษ!A:F,6,FALSE),"")</f>
        <v/>
      </c>
      <c r="Q41" s="280"/>
      <c r="R41" s="281" t="s">
        <v>391</v>
      </c>
      <c r="S41" s="285" t="s">
        <v>110</v>
      </c>
      <c r="T41" s="280" t="s">
        <v>1089</v>
      </c>
      <c r="U41" s="280">
        <v>706487024903</v>
      </c>
      <c r="V41" s="279" t="s">
        <v>1096</v>
      </c>
      <c r="W41" s="279">
        <v>0.2</v>
      </c>
      <c r="X41" s="286"/>
      <c r="Y41" s="279"/>
      <c r="Z41" s="279"/>
      <c r="AA41" s="279"/>
      <c r="AB41" s="279"/>
      <c r="AC41" s="279"/>
    </row>
    <row r="42" spans="1:29" ht="17" x14ac:dyDescent="0.2">
      <c r="A42" s="279" t="s">
        <v>1081</v>
      </c>
      <c r="B42" s="279" t="s">
        <v>1082</v>
      </c>
      <c r="C42" s="279" t="s">
        <v>1083</v>
      </c>
      <c r="D42" s="279" t="s">
        <v>1084</v>
      </c>
      <c r="E42" s="280" t="s">
        <v>393</v>
      </c>
      <c r="F42" s="280" t="s">
        <v>395</v>
      </c>
      <c r="G42" s="281">
        <f>VLOOKUP(E42,[1]สินค้าทั้งหมด!C:I,4,FALSE)</f>
        <v>12640</v>
      </c>
      <c r="H42" s="281">
        <f>VLOOKUP(E42,[1]สินค้าทั้งหมด!C:I,5,FALSE)</f>
        <v>11810</v>
      </c>
      <c r="I42" s="281"/>
      <c r="J42" s="279"/>
      <c r="K42" s="279" t="s">
        <v>1099</v>
      </c>
      <c r="L42" s="279" t="s">
        <v>1094</v>
      </c>
      <c r="M42" s="279" t="s">
        <v>1</v>
      </c>
      <c r="N42" s="282" t="s">
        <v>1087</v>
      </c>
      <c r="O42" s="279" t="s">
        <v>1088</v>
      </c>
      <c r="P42" s="283" t="str">
        <f>IFERROR(VLOOKUP(E42,[1]ราคาพิเศษ!A:F,6,FALSE),"")</f>
        <v/>
      </c>
      <c r="Q42" s="280"/>
      <c r="R42" s="281" t="s">
        <v>394</v>
      </c>
      <c r="S42" s="285" t="s">
        <v>110</v>
      </c>
      <c r="T42" s="280" t="s">
        <v>1089</v>
      </c>
      <c r="U42" s="280"/>
      <c r="V42" s="279" t="s">
        <v>1096</v>
      </c>
      <c r="W42" s="279">
        <v>0.2</v>
      </c>
      <c r="X42" s="286"/>
      <c r="Y42" s="279"/>
      <c r="Z42" s="279"/>
      <c r="AA42" s="279"/>
      <c r="AB42" s="279"/>
      <c r="AC42" s="279"/>
    </row>
    <row r="43" spans="1:29" ht="17" x14ac:dyDescent="0.2">
      <c r="A43" s="279" t="s">
        <v>1081</v>
      </c>
      <c r="B43" s="279" t="s">
        <v>1082</v>
      </c>
      <c r="C43" s="279" t="s">
        <v>1083</v>
      </c>
      <c r="D43" s="279" t="s">
        <v>1084</v>
      </c>
      <c r="E43" s="280" t="s">
        <v>396</v>
      </c>
      <c r="F43" s="280" t="s">
        <v>398</v>
      </c>
      <c r="G43" s="281">
        <f>VLOOKUP(E43,[1]สินค้าทั้งหมด!C:I,4,FALSE)</f>
        <v>12640</v>
      </c>
      <c r="H43" s="281">
        <f>VLOOKUP(E43,[1]สินค้าทั้งหมด!C:I,5,FALSE)</f>
        <v>11810</v>
      </c>
      <c r="I43" s="281"/>
      <c r="J43" s="279"/>
      <c r="K43" s="279" t="s">
        <v>1099</v>
      </c>
      <c r="L43" s="279" t="s">
        <v>1094</v>
      </c>
      <c r="M43" s="279" t="s">
        <v>1086</v>
      </c>
      <c r="N43" s="282" t="s">
        <v>1087</v>
      </c>
      <c r="O43" s="279" t="s">
        <v>1088</v>
      </c>
      <c r="P43" s="283" t="str">
        <f>IFERROR(VLOOKUP(E43,[1]ราคาพิเศษ!A:F,6,FALSE),"")</f>
        <v/>
      </c>
      <c r="Q43" s="280"/>
      <c r="R43" s="281" t="s">
        <v>397</v>
      </c>
      <c r="S43" s="288" t="s">
        <v>26</v>
      </c>
      <c r="T43" s="280" t="s">
        <v>1089</v>
      </c>
      <c r="U43" s="280">
        <v>5706991029154</v>
      </c>
      <c r="V43" s="279" t="s">
        <v>1096</v>
      </c>
      <c r="W43" s="279">
        <v>0.2</v>
      </c>
      <c r="X43" s="286"/>
      <c r="Y43" s="279"/>
      <c r="Z43" s="279"/>
      <c r="AA43" s="279"/>
      <c r="AB43" s="279"/>
      <c r="AC43" s="279"/>
    </row>
    <row r="44" spans="1:29" ht="17" x14ac:dyDescent="0.2">
      <c r="A44" s="279" t="s">
        <v>1081</v>
      </c>
      <c r="B44" s="279" t="s">
        <v>1082</v>
      </c>
      <c r="C44" s="279" t="s">
        <v>1083</v>
      </c>
      <c r="D44" s="279" t="s">
        <v>1084</v>
      </c>
      <c r="E44" s="280" t="s">
        <v>399</v>
      </c>
      <c r="F44" s="280" t="s">
        <v>401</v>
      </c>
      <c r="G44" s="281">
        <f>VLOOKUP(E44,[1]สินค้าทั้งหมด!C:I,4,FALSE)</f>
        <v>12640</v>
      </c>
      <c r="H44" s="281">
        <f>VLOOKUP(E44,[1]สินค้าทั้งหมด!C:I,5,FALSE)</f>
        <v>11810</v>
      </c>
      <c r="I44" s="281"/>
      <c r="J44" s="279"/>
      <c r="K44" s="279" t="s">
        <v>1099</v>
      </c>
      <c r="L44" s="279" t="s">
        <v>1094</v>
      </c>
      <c r="M44" s="279" t="s">
        <v>1</v>
      </c>
      <c r="N44" s="279" t="s">
        <v>1087</v>
      </c>
      <c r="O44" s="279" t="s">
        <v>1097</v>
      </c>
      <c r="P44" s="283" t="str">
        <f>IFERROR(VLOOKUP(E44,[1]ราคาพิเศษ!A:F,6,FALSE),"")</f>
        <v/>
      </c>
      <c r="Q44" s="280"/>
      <c r="R44" s="281" t="s">
        <v>400</v>
      </c>
      <c r="S44" s="285" t="s">
        <v>110</v>
      </c>
      <c r="T44" s="280" t="s">
        <v>1089</v>
      </c>
      <c r="U44" s="280"/>
      <c r="V44" s="279" t="s">
        <v>1096</v>
      </c>
      <c r="W44" s="279">
        <v>0.2</v>
      </c>
      <c r="X44" s="286"/>
      <c r="Y44" s="279"/>
      <c r="Z44" s="279"/>
      <c r="AA44" s="279"/>
      <c r="AB44" s="279"/>
      <c r="AC44" s="279"/>
    </row>
    <row r="45" spans="1:29" ht="17" x14ac:dyDescent="0.2">
      <c r="A45" s="279" t="s">
        <v>1081</v>
      </c>
      <c r="B45" s="279" t="s">
        <v>1082</v>
      </c>
      <c r="C45" s="279" t="s">
        <v>1083</v>
      </c>
      <c r="D45" s="279" t="s">
        <v>1084</v>
      </c>
      <c r="E45" s="280" t="s">
        <v>402</v>
      </c>
      <c r="F45" s="280" t="s">
        <v>404</v>
      </c>
      <c r="G45" s="281">
        <f>VLOOKUP(E45,[1]สินค้าทั้งหมด!C:I,4,FALSE)</f>
        <v>12640</v>
      </c>
      <c r="H45" s="281">
        <f>VLOOKUP(E45,[1]สินค้าทั้งหมด!C:I,5,FALSE)</f>
        <v>11810</v>
      </c>
      <c r="I45" s="281"/>
      <c r="J45" s="279"/>
      <c r="K45" s="279" t="s">
        <v>1099</v>
      </c>
      <c r="L45" s="279" t="s">
        <v>1094</v>
      </c>
      <c r="M45" s="279" t="s">
        <v>1086</v>
      </c>
      <c r="N45" s="279" t="s">
        <v>1087</v>
      </c>
      <c r="O45" s="279" t="s">
        <v>1097</v>
      </c>
      <c r="P45" s="283" t="str">
        <f>IFERROR(VLOOKUP(E45,[1]ราคาพิเศษ!A:F,6,FALSE),"")</f>
        <v/>
      </c>
      <c r="Q45" s="280"/>
      <c r="R45" s="281" t="s">
        <v>403</v>
      </c>
      <c r="S45" s="285" t="s">
        <v>110</v>
      </c>
      <c r="T45" s="280" t="s">
        <v>1089</v>
      </c>
      <c r="U45" s="280">
        <v>706487025009</v>
      </c>
      <c r="V45" s="279" t="s">
        <v>1100</v>
      </c>
      <c r="W45" s="279">
        <v>0.2</v>
      </c>
      <c r="X45" s="286"/>
      <c r="Y45" s="279"/>
      <c r="Z45" s="279"/>
      <c r="AA45" s="279"/>
      <c r="AB45" s="279"/>
      <c r="AC45" s="279"/>
    </row>
    <row r="46" spans="1:29" ht="17" x14ac:dyDescent="0.2">
      <c r="A46" s="279" t="s">
        <v>1081</v>
      </c>
      <c r="B46" s="279" t="s">
        <v>1082</v>
      </c>
      <c r="C46" s="279"/>
      <c r="D46" s="279" t="s">
        <v>1084</v>
      </c>
      <c r="E46" s="280" t="s">
        <v>406</v>
      </c>
      <c r="F46" s="280" t="s">
        <v>408</v>
      </c>
      <c r="G46" s="281">
        <f>VLOOKUP(E46,[1]สินค้าทั้งหมด!C:I,4,FALSE)</f>
        <v>720</v>
      </c>
      <c r="H46" s="281">
        <f>VLOOKUP(E46,[1]สินค้าทั้งหมด!C:I,5,FALSE)</f>
        <v>670</v>
      </c>
      <c r="I46" s="281"/>
      <c r="J46" s="279" t="s">
        <v>1101</v>
      </c>
      <c r="K46" s="279"/>
      <c r="L46" s="279" t="s">
        <v>1087</v>
      </c>
      <c r="M46" s="279" t="s">
        <v>1087</v>
      </c>
      <c r="N46" s="279" t="s">
        <v>1087</v>
      </c>
      <c r="O46" s="279" t="s">
        <v>1087</v>
      </c>
      <c r="P46" s="283" t="str">
        <f>IFERROR(VLOOKUP(E46,[1]ราคาพิเศษ!A:F,6,FALSE),"")</f>
        <v/>
      </c>
      <c r="Q46" s="280"/>
      <c r="R46" s="281" t="s">
        <v>407</v>
      </c>
      <c r="S46" s="285" t="s">
        <v>110</v>
      </c>
      <c r="T46" s="280" t="s">
        <v>1089</v>
      </c>
      <c r="U46" s="280"/>
      <c r="V46" s="279" t="s">
        <v>1102</v>
      </c>
      <c r="W46" s="279">
        <v>7.0000000000000007E-2</v>
      </c>
      <c r="X46" s="286"/>
      <c r="Y46" s="279"/>
      <c r="Z46" s="279"/>
      <c r="AA46" s="279"/>
      <c r="AB46" s="279"/>
      <c r="AC46" s="279"/>
    </row>
    <row r="47" spans="1:29" ht="17" x14ac:dyDescent="0.2">
      <c r="A47" s="279" t="s">
        <v>1081</v>
      </c>
      <c r="B47" s="279" t="s">
        <v>1082</v>
      </c>
      <c r="C47" s="279"/>
      <c r="D47" s="279" t="s">
        <v>1084</v>
      </c>
      <c r="E47" s="280" t="s">
        <v>412</v>
      </c>
      <c r="F47" s="280" t="s">
        <v>414</v>
      </c>
      <c r="G47" s="281">
        <f>VLOOKUP(E47,[1]สินค้าทั้งหมด!C:I,4,FALSE)</f>
        <v>1140</v>
      </c>
      <c r="H47" s="281">
        <f>VLOOKUP(E47,[1]สินค้าทั้งหมด!C:I,5,FALSE)</f>
        <v>1070</v>
      </c>
      <c r="I47" s="281"/>
      <c r="J47" s="279" t="s">
        <v>1103</v>
      </c>
      <c r="L47" s="279" t="s">
        <v>1087</v>
      </c>
      <c r="M47" s="279" t="s">
        <v>1087</v>
      </c>
      <c r="N47" s="279" t="s">
        <v>1087</v>
      </c>
      <c r="O47" s="279" t="s">
        <v>1087</v>
      </c>
      <c r="P47" s="283" t="str">
        <f>IFERROR(VLOOKUP(E47,[1]ราคาพิเศษ!A:F,6,FALSE),"")</f>
        <v/>
      </c>
      <c r="R47" s="281" t="s">
        <v>413</v>
      </c>
      <c r="S47" s="285" t="s">
        <v>110</v>
      </c>
      <c r="T47" s="280" t="s">
        <v>1089</v>
      </c>
      <c r="U47" s="280"/>
      <c r="V47" s="279" t="s">
        <v>1102</v>
      </c>
      <c r="W47" s="279">
        <v>7.0000000000000007E-2</v>
      </c>
    </row>
    <row r="48" spans="1:29" ht="17" x14ac:dyDescent="0.2">
      <c r="A48" s="279" t="s">
        <v>1081</v>
      </c>
      <c r="B48" s="279" t="s">
        <v>1082</v>
      </c>
      <c r="C48" s="279"/>
      <c r="D48" s="279" t="s">
        <v>1084</v>
      </c>
      <c r="E48" s="280" t="s">
        <v>418</v>
      </c>
      <c r="F48" s="280" t="s">
        <v>420</v>
      </c>
      <c r="G48" s="281">
        <f>VLOOKUP(E48,[1]สินค้าทั้งหมด!C:I,4,FALSE)</f>
        <v>3190</v>
      </c>
      <c r="H48" s="281">
        <f>VLOOKUP(E48,[1]สินค้าทั้งหมด!C:I,5,FALSE)</f>
        <v>2980</v>
      </c>
      <c r="I48" s="281"/>
      <c r="J48" s="279" t="s">
        <v>1104</v>
      </c>
      <c r="L48" s="279" t="s">
        <v>1087</v>
      </c>
      <c r="M48" s="279" t="s">
        <v>1087</v>
      </c>
      <c r="N48" s="279" t="s">
        <v>1087</v>
      </c>
      <c r="O48" s="279" t="s">
        <v>1087</v>
      </c>
      <c r="P48" s="283" t="str">
        <f>IFERROR(VLOOKUP(E48,[1]ราคาพิเศษ!A:F,6,FALSE),"")</f>
        <v/>
      </c>
      <c r="R48" s="281" t="s">
        <v>419</v>
      </c>
      <c r="S48" s="285" t="s">
        <v>110</v>
      </c>
      <c r="T48" s="280" t="s">
        <v>1089</v>
      </c>
      <c r="U48" s="280">
        <v>5706991023374</v>
      </c>
      <c r="V48" s="279" t="s">
        <v>1102</v>
      </c>
      <c r="W48" s="279">
        <v>7.0000000000000007E-2</v>
      </c>
    </row>
    <row r="49" spans="1:23" ht="17" x14ac:dyDescent="0.2">
      <c r="A49" s="279" t="s">
        <v>1081</v>
      </c>
      <c r="B49" s="279" t="s">
        <v>1082</v>
      </c>
      <c r="C49" s="279"/>
      <c r="D49" s="279" t="s">
        <v>1084</v>
      </c>
      <c r="E49" s="280" t="s">
        <v>433</v>
      </c>
      <c r="F49" s="280" t="s">
        <v>435</v>
      </c>
      <c r="G49" s="281">
        <f>VLOOKUP(E49,[1]สินค้าทั้งหมด!C:I,4,FALSE)</f>
        <v>910</v>
      </c>
      <c r="H49" s="281">
        <f>VLOOKUP(E49,[1]สินค้าทั้งหมด!C:I,5,FALSE)</f>
        <v>850</v>
      </c>
      <c r="I49" s="281"/>
      <c r="J49" s="279" t="s">
        <v>1105</v>
      </c>
      <c r="L49" s="279" t="s">
        <v>1087</v>
      </c>
      <c r="M49" s="279" t="s">
        <v>1087</v>
      </c>
      <c r="N49" s="279" t="s">
        <v>1087</v>
      </c>
      <c r="O49" s="279" t="s">
        <v>1087</v>
      </c>
      <c r="P49" s="283" t="str">
        <f>IFERROR(VLOOKUP(E49,[1]ราคาพิเศษ!A:F,6,FALSE),"")</f>
        <v/>
      </c>
      <c r="R49" s="281" t="s">
        <v>434</v>
      </c>
      <c r="S49" s="285" t="s">
        <v>110</v>
      </c>
      <c r="T49" s="280" t="s">
        <v>1089</v>
      </c>
      <c r="U49" s="280"/>
      <c r="V49" s="279" t="s">
        <v>1102</v>
      </c>
      <c r="W49" s="279">
        <v>7.0000000000000007E-2</v>
      </c>
    </row>
    <row r="50" spans="1:23" ht="17" x14ac:dyDescent="0.2">
      <c r="A50" s="279" t="s">
        <v>1081</v>
      </c>
      <c r="B50" s="279" t="s">
        <v>1082</v>
      </c>
      <c r="C50" s="279"/>
      <c r="D50" s="279" t="s">
        <v>1084</v>
      </c>
      <c r="E50" s="280" t="s">
        <v>439</v>
      </c>
      <c r="F50" s="280" t="s">
        <v>441</v>
      </c>
      <c r="G50" s="281">
        <f>VLOOKUP(E50,[1]สินค้าทั้งหมด!C:I,4,FALSE)</f>
        <v>910</v>
      </c>
      <c r="H50" s="281">
        <f>VLOOKUP(E50,[1]สินค้าทั้งหมด!C:I,5,FALSE)</f>
        <v>850</v>
      </c>
      <c r="I50" s="281"/>
      <c r="J50" s="279" t="s">
        <v>1106</v>
      </c>
      <c r="L50" s="279" t="s">
        <v>1087</v>
      </c>
      <c r="M50" s="279" t="s">
        <v>1087</v>
      </c>
      <c r="N50" s="279" t="s">
        <v>1087</v>
      </c>
      <c r="O50" s="279" t="s">
        <v>1087</v>
      </c>
      <c r="P50" s="283" t="str">
        <f>IFERROR(VLOOKUP(E50,[1]ราคาพิเศษ!A:F,6,FALSE),"")</f>
        <v/>
      </c>
      <c r="R50" s="281" t="s">
        <v>440</v>
      </c>
      <c r="S50" s="285" t="s">
        <v>110</v>
      </c>
      <c r="T50" s="280" t="s">
        <v>1089</v>
      </c>
      <c r="U50" s="280"/>
      <c r="V50" s="279" t="s">
        <v>1102</v>
      </c>
      <c r="W50" s="279">
        <v>7.0000000000000007E-2</v>
      </c>
    </row>
    <row r="51" spans="1:23" ht="17" x14ac:dyDescent="0.2">
      <c r="A51" s="279" t="s">
        <v>1081</v>
      </c>
      <c r="B51" s="279" t="s">
        <v>1082</v>
      </c>
      <c r="C51" s="279"/>
      <c r="D51" s="279" t="s">
        <v>1084</v>
      </c>
      <c r="E51" s="280" t="s">
        <v>449</v>
      </c>
      <c r="F51" s="280" t="s">
        <v>451</v>
      </c>
      <c r="G51" s="281">
        <f>VLOOKUP(E51,[1]สินค้าทั้งหมด!C:I,4,FALSE)</f>
        <v>4130</v>
      </c>
      <c r="H51" s="281">
        <f>VLOOKUP(E51,[1]สินค้าทั้งหมด!C:I,5,FALSE)</f>
        <v>3860</v>
      </c>
      <c r="I51" s="281"/>
      <c r="J51" s="279" t="s">
        <v>1107</v>
      </c>
      <c r="L51" s="279" t="s">
        <v>1087</v>
      </c>
      <c r="M51" s="279" t="s">
        <v>1087</v>
      </c>
      <c r="N51" s="279" t="s">
        <v>1087</v>
      </c>
      <c r="O51" s="279" t="s">
        <v>1087</v>
      </c>
      <c r="P51" s="283" t="str">
        <f>IFERROR(VLOOKUP(E51,[1]ราคาพิเศษ!A:F,6,FALSE),"")</f>
        <v/>
      </c>
      <c r="R51" s="281" t="s">
        <v>450</v>
      </c>
      <c r="S51" s="285" t="s">
        <v>110</v>
      </c>
      <c r="T51" s="280" t="s">
        <v>1089</v>
      </c>
      <c r="U51" s="280"/>
      <c r="V51" s="279" t="s">
        <v>1102</v>
      </c>
      <c r="W51" s="279">
        <v>7.0000000000000007E-2</v>
      </c>
    </row>
    <row r="52" spans="1:23" ht="17" x14ac:dyDescent="0.2">
      <c r="A52" s="279" t="s">
        <v>1081</v>
      </c>
      <c r="B52" s="279" t="s">
        <v>1082</v>
      </c>
      <c r="C52" s="279"/>
      <c r="D52" s="279" t="s">
        <v>1084</v>
      </c>
      <c r="E52" s="280" t="s">
        <v>452</v>
      </c>
      <c r="F52" s="280" t="s">
        <v>454</v>
      </c>
      <c r="G52" s="281">
        <f>VLOOKUP(E52,[1]สินค้าทั้งหมด!C:I,4,FALSE)</f>
        <v>4130</v>
      </c>
      <c r="H52" s="281">
        <f>VLOOKUP(E52,[1]สินค้าทั้งหมด!C:I,5,FALSE)</f>
        <v>3860</v>
      </c>
      <c r="I52" s="281"/>
      <c r="J52" s="279" t="s">
        <v>1107</v>
      </c>
      <c r="L52" s="279" t="s">
        <v>2</v>
      </c>
      <c r="M52" s="279" t="s">
        <v>1087</v>
      </c>
      <c r="N52" t="s">
        <v>1087</v>
      </c>
      <c r="O52" s="279" t="s">
        <v>1087</v>
      </c>
      <c r="P52" s="283" t="str">
        <f>IFERROR(VLOOKUP(E52,[1]ราคาพิเศษ!A:F,6,FALSE),"")</f>
        <v/>
      </c>
      <c r="R52" s="281" t="s">
        <v>453</v>
      </c>
      <c r="S52" s="285" t="s">
        <v>110</v>
      </c>
      <c r="T52" s="280" t="s">
        <v>1089</v>
      </c>
      <c r="U52" s="280"/>
      <c r="V52" s="279" t="s">
        <v>1102</v>
      </c>
      <c r="W52" s="279">
        <v>7.0000000000000007E-2</v>
      </c>
    </row>
    <row r="53" spans="1:23" ht="17" x14ac:dyDescent="0.2">
      <c r="A53" s="279" t="s">
        <v>1081</v>
      </c>
      <c r="B53" s="279" t="s">
        <v>1082</v>
      </c>
      <c r="C53" s="279"/>
      <c r="D53" s="279" t="s">
        <v>1084</v>
      </c>
      <c r="E53" s="280" t="s">
        <v>455</v>
      </c>
      <c r="F53" s="280" t="s">
        <v>457</v>
      </c>
      <c r="G53" s="281">
        <f>VLOOKUP(E53,[1]สินค้าทั้งหมด!C:I,4,FALSE)</f>
        <v>810</v>
      </c>
      <c r="H53" s="281">
        <f>VLOOKUP(E53,[1]สินค้าทั้งหมด!C:I,5,FALSE)</f>
        <v>760</v>
      </c>
      <c r="I53" s="281"/>
      <c r="J53" s="279" t="s">
        <v>1107</v>
      </c>
      <c r="L53" s="279" t="s">
        <v>1087</v>
      </c>
      <c r="M53" s="279" t="s">
        <v>1087</v>
      </c>
      <c r="N53" s="279" t="s">
        <v>1087</v>
      </c>
      <c r="O53" s="279" t="s">
        <v>1087</v>
      </c>
      <c r="P53" s="283" t="str">
        <f>IFERROR(VLOOKUP(E53,[1]ราคาพิเศษ!A:F,6,FALSE),"")</f>
        <v/>
      </c>
      <c r="R53" s="281" t="s">
        <v>456</v>
      </c>
      <c r="S53" s="285" t="s">
        <v>110</v>
      </c>
      <c r="T53" s="280" t="s">
        <v>1089</v>
      </c>
      <c r="U53" s="280"/>
      <c r="V53" s="279" t="s">
        <v>1102</v>
      </c>
      <c r="W53" s="279">
        <v>7.0000000000000007E-2</v>
      </c>
    </row>
    <row r="54" spans="1:23" ht="17" x14ac:dyDescent="0.2">
      <c r="A54" s="279" t="s">
        <v>1081</v>
      </c>
      <c r="B54" s="279" t="s">
        <v>1082</v>
      </c>
      <c r="C54" s="279"/>
      <c r="D54" s="279" t="s">
        <v>1084</v>
      </c>
      <c r="E54" s="280" t="s">
        <v>458</v>
      </c>
      <c r="F54" s="280" t="s">
        <v>460</v>
      </c>
      <c r="G54" s="281">
        <f>VLOOKUP(E54,[1]สินค้าทั้งหมด!C:I,4,FALSE)</f>
        <v>810</v>
      </c>
      <c r="H54" s="281">
        <f>VLOOKUP(E54,[1]สินค้าทั้งหมด!C:I,5,FALSE)</f>
        <v>760</v>
      </c>
      <c r="I54" s="281"/>
      <c r="J54" s="279" t="s">
        <v>1107</v>
      </c>
      <c r="L54" s="279" t="s">
        <v>2</v>
      </c>
      <c r="M54" s="279" t="s">
        <v>1087</v>
      </c>
      <c r="N54" t="s">
        <v>1087</v>
      </c>
      <c r="O54" s="279" t="s">
        <v>1087</v>
      </c>
      <c r="P54" s="283" t="str">
        <f>IFERROR(VLOOKUP(E54,[1]ราคาพิเศษ!A:F,6,FALSE),"")</f>
        <v/>
      </c>
      <c r="R54" s="281" t="s">
        <v>459</v>
      </c>
      <c r="S54" s="285" t="s">
        <v>110</v>
      </c>
      <c r="T54" s="280" t="s">
        <v>1089</v>
      </c>
      <c r="U54" s="280"/>
      <c r="V54" s="279" t="s">
        <v>1102</v>
      </c>
      <c r="W54" s="279">
        <v>7.0000000000000007E-2</v>
      </c>
    </row>
    <row r="55" spans="1:23" ht="17" x14ac:dyDescent="0.2">
      <c r="A55" s="279" t="s">
        <v>1081</v>
      </c>
      <c r="B55" s="279" t="s">
        <v>1082</v>
      </c>
      <c r="C55" s="279" t="s">
        <v>1108</v>
      </c>
      <c r="D55" s="279" t="s">
        <v>1084</v>
      </c>
      <c r="E55" s="280" t="s">
        <v>490</v>
      </c>
      <c r="F55" s="280" t="s">
        <v>492</v>
      </c>
      <c r="G55" s="281">
        <f>VLOOKUP(E55,[1]สินค้าทั้งหมด!C:I,4,FALSE)</f>
        <v>7050</v>
      </c>
      <c r="H55" s="281">
        <f>VLOOKUP(E55,[1]สินค้าทั้งหมด!C:I,5,FALSE)</f>
        <v>6590</v>
      </c>
      <c r="I55" s="281"/>
      <c r="K55" t="s">
        <v>1109</v>
      </c>
      <c r="L55" s="279" t="s">
        <v>2</v>
      </c>
      <c r="M55" s="279" t="s">
        <v>1087</v>
      </c>
      <c r="N55" t="s">
        <v>0</v>
      </c>
      <c r="O55" s="279" t="s">
        <v>1087</v>
      </c>
      <c r="P55" s="283" t="str">
        <f>IFERROR(VLOOKUP(E55,[1]ราคาพิเศษ!A:F,6,FALSE),"")</f>
        <v/>
      </c>
      <c r="R55" s="281" t="s">
        <v>491</v>
      </c>
      <c r="S55" s="285" t="s">
        <v>110</v>
      </c>
      <c r="T55" s="280" t="s">
        <v>1089</v>
      </c>
      <c r="U55" s="280">
        <v>5706991017656</v>
      </c>
      <c r="V55" s="279" t="s">
        <v>1110</v>
      </c>
      <c r="W55" s="279">
        <v>0.25</v>
      </c>
    </row>
    <row r="56" spans="1:23" ht="17" x14ac:dyDescent="0.2">
      <c r="A56" s="279" t="s">
        <v>1081</v>
      </c>
      <c r="B56" s="279" t="s">
        <v>1082</v>
      </c>
      <c r="C56" s="279" t="s">
        <v>1108</v>
      </c>
      <c r="D56" s="279" t="s">
        <v>1084</v>
      </c>
      <c r="E56" s="280" t="s">
        <v>493</v>
      </c>
      <c r="F56" s="280" t="s">
        <v>495</v>
      </c>
      <c r="G56" s="281">
        <f>VLOOKUP(E56,[1]สินค้าทั้งหมด!C:I,4,FALSE)</f>
        <v>6760</v>
      </c>
      <c r="H56" s="281">
        <f>VLOOKUP(E56,[1]สินค้าทั้งหมด!C:I,5,FALSE)</f>
        <v>6320</v>
      </c>
      <c r="I56" s="281"/>
      <c r="K56" t="s">
        <v>1109</v>
      </c>
      <c r="L56" s="279" t="s">
        <v>2</v>
      </c>
      <c r="M56" s="279" t="s">
        <v>1087</v>
      </c>
      <c r="N56" t="s">
        <v>0</v>
      </c>
      <c r="O56" s="279" t="s">
        <v>1087</v>
      </c>
      <c r="P56" s="283" t="str">
        <f>IFERROR(VLOOKUP(E56,[1]ราคาพิเศษ!A:F,6,FALSE),"")</f>
        <v/>
      </c>
      <c r="R56" s="281" t="s">
        <v>494</v>
      </c>
      <c r="S56" s="285" t="s">
        <v>110</v>
      </c>
      <c r="T56" s="280" t="s">
        <v>1089</v>
      </c>
      <c r="U56" s="280">
        <v>706487015574</v>
      </c>
      <c r="V56" s="279" t="s">
        <v>1110</v>
      </c>
      <c r="W56" s="279">
        <v>0.25</v>
      </c>
    </row>
    <row r="57" spans="1:23" ht="17" x14ac:dyDescent="0.2">
      <c r="A57" s="279" t="s">
        <v>1081</v>
      </c>
      <c r="B57" s="279" t="s">
        <v>1082</v>
      </c>
      <c r="C57" s="279" t="s">
        <v>1108</v>
      </c>
      <c r="D57" s="279" t="s">
        <v>1084</v>
      </c>
      <c r="E57" s="280" t="s">
        <v>496</v>
      </c>
      <c r="F57" s="280" t="s">
        <v>498</v>
      </c>
      <c r="G57" s="281">
        <f>VLOOKUP(E57,[1]สินค้าทั้งหมด!C:I,4,FALSE)</f>
        <v>7830</v>
      </c>
      <c r="H57" s="281">
        <f>VLOOKUP(E57,[1]สินค้าทั้งหมด!C:I,5,FALSE)</f>
        <v>7320</v>
      </c>
      <c r="I57" s="281"/>
      <c r="K57" t="s">
        <v>1109</v>
      </c>
      <c r="L57" s="279" t="s">
        <v>1094</v>
      </c>
      <c r="M57" s="279" t="s">
        <v>1087</v>
      </c>
      <c r="N57" t="s">
        <v>0</v>
      </c>
      <c r="O57" s="279" t="s">
        <v>1087</v>
      </c>
      <c r="P57" s="283" t="str">
        <f>IFERROR(VLOOKUP(E57,[1]ราคาพิเศษ!A:F,6,FALSE),"")</f>
        <v/>
      </c>
      <c r="R57" s="281" t="s">
        <v>497</v>
      </c>
      <c r="S57" s="285" t="s">
        <v>110</v>
      </c>
      <c r="T57" s="280" t="s">
        <v>1089</v>
      </c>
      <c r="U57" s="280">
        <v>5706991017670</v>
      </c>
      <c r="V57" s="279" t="s">
        <v>1110</v>
      </c>
      <c r="W57" s="279">
        <v>0.25</v>
      </c>
    </row>
    <row r="58" spans="1:23" ht="17" x14ac:dyDescent="0.2">
      <c r="A58" s="279" t="s">
        <v>1081</v>
      </c>
      <c r="B58" s="279" t="s">
        <v>1082</v>
      </c>
      <c r="C58" s="279" t="s">
        <v>1108</v>
      </c>
      <c r="D58" s="279" t="s">
        <v>1084</v>
      </c>
      <c r="E58" s="280" t="s">
        <v>499</v>
      </c>
      <c r="F58" s="280" t="s">
        <v>501</v>
      </c>
      <c r="G58" s="281">
        <f>VLOOKUP(E58,[1]สินค้าทั้งหมด!C:I,4,FALSE)</f>
        <v>7830</v>
      </c>
      <c r="H58" s="281">
        <f>VLOOKUP(E58,[1]สินค้าทั้งหมด!C:I,5,FALSE)</f>
        <v>7320</v>
      </c>
      <c r="I58" s="281"/>
      <c r="K58" t="s">
        <v>1109</v>
      </c>
      <c r="L58" s="279" t="s">
        <v>2</v>
      </c>
      <c r="M58" s="279" t="s">
        <v>1087</v>
      </c>
      <c r="N58" t="s">
        <v>0</v>
      </c>
      <c r="O58" s="279" t="s">
        <v>1087</v>
      </c>
      <c r="P58" s="283" t="str">
        <f>IFERROR(VLOOKUP(E58,[1]ราคาพิเศษ!A:F,6,FALSE),"")</f>
        <v/>
      </c>
      <c r="R58" s="281" t="s">
        <v>500</v>
      </c>
      <c r="S58" s="285" t="s">
        <v>110</v>
      </c>
      <c r="T58" s="280" t="s">
        <v>1089</v>
      </c>
      <c r="U58" s="280">
        <v>5706991017687</v>
      </c>
      <c r="V58" s="279" t="s">
        <v>1110</v>
      </c>
      <c r="W58" s="279">
        <v>0.25</v>
      </c>
    </row>
    <row r="59" spans="1:23" ht="17" x14ac:dyDescent="0.2">
      <c r="A59" s="279" t="s">
        <v>1081</v>
      </c>
      <c r="B59" s="279" t="s">
        <v>1082</v>
      </c>
      <c r="C59" s="279" t="s">
        <v>1108</v>
      </c>
      <c r="D59" s="279" t="s">
        <v>1084</v>
      </c>
      <c r="E59" s="280" t="s">
        <v>502</v>
      </c>
      <c r="F59" s="280" t="s">
        <v>504</v>
      </c>
      <c r="G59" s="281">
        <f>VLOOKUP(E59,[1]สินค้าทั้งหมด!C:I,4,FALSE)</f>
        <v>8220</v>
      </c>
      <c r="H59" s="281">
        <f>VLOOKUP(E59,[1]สินค้าทั้งหมด!C:I,5,FALSE)</f>
        <v>7680</v>
      </c>
      <c r="I59" s="281"/>
      <c r="K59" t="s">
        <v>1109</v>
      </c>
      <c r="L59" s="279" t="s">
        <v>1094</v>
      </c>
      <c r="M59" s="279" t="s">
        <v>1087</v>
      </c>
      <c r="N59" t="s">
        <v>0</v>
      </c>
      <c r="O59" s="279" t="s">
        <v>1087</v>
      </c>
      <c r="P59" s="283" t="str">
        <f>IFERROR(VLOOKUP(E59,[1]ราคาพิเศษ!A:F,6,FALSE),"")</f>
        <v/>
      </c>
      <c r="R59" s="281" t="s">
        <v>503</v>
      </c>
      <c r="S59" s="285" t="s">
        <v>110</v>
      </c>
      <c r="T59" s="280" t="s">
        <v>1089</v>
      </c>
      <c r="U59" s="280">
        <v>706487015604</v>
      </c>
      <c r="V59" s="279" t="s">
        <v>1110</v>
      </c>
      <c r="W59" s="279">
        <v>0.25</v>
      </c>
    </row>
    <row r="60" spans="1:23" ht="17" x14ac:dyDescent="0.2">
      <c r="A60" s="279" t="s">
        <v>1081</v>
      </c>
      <c r="B60" s="279" t="s">
        <v>1082</v>
      </c>
      <c r="C60" s="279" t="s">
        <v>1108</v>
      </c>
      <c r="D60" s="279" t="s">
        <v>1084</v>
      </c>
      <c r="E60" s="280" t="s">
        <v>505</v>
      </c>
      <c r="F60" s="280" t="s">
        <v>507</v>
      </c>
      <c r="G60" s="281">
        <f>VLOOKUP(E60,[1]สินค้าทั้งหมด!C:I,4,FALSE)</f>
        <v>7440</v>
      </c>
      <c r="H60" s="281">
        <f>VLOOKUP(E60,[1]สินค้าทั้งหมด!C:I,5,FALSE)</f>
        <v>6950</v>
      </c>
      <c r="I60" s="281"/>
      <c r="K60" t="s">
        <v>1109</v>
      </c>
      <c r="L60" s="279" t="s">
        <v>2</v>
      </c>
      <c r="M60" s="279" t="s">
        <v>1087</v>
      </c>
      <c r="N60" t="s">
        <v>0</v>
      </c>
      <c r="O60" s="279" t="s">
        <v>1087</v>
      </c>
      <c r="P60" s="283" t="str">
        <f>IFERROR(VLOOKUP(E60,[1]ราคาพิเศษ!A:F,6,FALSE),"")</f>
        <v/>
      </c>
      <c r="R60" s="281" t="s">
        <v>506</v>
      </c>
      <c r="S60" s="285" t="s">
        <v>110</v>
      </c>
      <c r="T60" s="280" t="s">
        <v>1089</v>
      </c>
      <c r="U60" s="280"/>
      <c r="V60" s="279" t="s">
        <v>1110</v>
      </c>
      <c r="W60" s="279">
        <v>0.25</v>
      </c>
    </row>
    <row r="61" spans="1:23" ht="17" x14ac:dyDescent="0.2">
      <c r="A61" s="279" t="s">
        <v>1081</v>
      </c>
      <c r="B61" s="279" t="s">
        <v>1082</v>
      </c>
      <c r="C61" s="279" t="s">
        <v>1108</v>
      </c>
      <c r="D61" s="279" t="s">
        <v>1084</v>
      </c>
      <c r="E61" s="280" t="s">
        <v>508</v>
      </c>
      <c r="F61" s="280" t="s">
        <v>510</v>
      </c>
      <c r="G61" s="281">
        <f>VLOOKUP(E61,[1]สินค้าทั้งหมด!C:I,4,FALSE)</f>
        <v>7830</v>
      </c>
      <c r="H61" s="281">
        <f>VLOOKUP(E61,[1]สินค้าทั้งหมด!C:I,5,FALSE)</f>
        <v>7320</v>
      </c>
      <c r="I61" s="281"/>
      <c r="K61" t="s">
        <v>1109</v>
      </c>
      <c r="L61" s="279" t="s">
        <v>1094</v>
      </c>
      <c r="M61" s="279" t="s">
        <v>1087</v>
      </c>
      <c r="N61" t="s">
        <v>0</v>
      </c>
      <c r="O61" s="279" t="s">
        <v>1087</v>
      </c>
      <c r="P61" s="283" t="str">
        <f>IFERROR(VLOOKUP(E61,[1]ราคาพิเศษ!A:F,6,FALSE),"")</f>
        <v/>
      </c>
      <c r="R61" s="281" t="s">
        <v>509</v>
      </c>
      <c r="S61" s="285" t="s">
        <v>110</v>
      </c>
      <c r="T61" s="280" t="s">
        <v>1089</v>
      </c>
      <c r="U61" s="280">
        <v>706487011910</v>
      </c>
      <c r="V61" s="279" t="s">
        <v>1110</v>
      </c>
      <c r="W61" s="279">
        <v>0.25</v>
      </c>
    </row>
    <row r="62" spans="1:23" ht="17" x14ac:dyDescent="0.2">
      <c r="A62" s="279" t="s">
        <v>1081</v>
      </c>
      <c r="B62" s="279" t="s">
        <v>1082</v>
      </c>
      <c r="C62" s="279" t="s">
        <v>1108</v>
      </c>
      <c r="D62" s="279" t="s">
        <v>1084</v>
      </c>
      <c r="E62" s="280" t="s">
        <v>511</v>
      </c>
      <c r="F62" s="280" t="s">
        <v>513</v>
      </c>
      <c r="G62" s="281">
        <f>VLOOKUP(E62,[1]สินค้าทั้งหมด!C:I,4,FALSE)</f>
        <v>7440</v>
      </c>
      <c r="H62" s="281">
        <f>VLOOKUP(E62,[1]สินค้าทั้งหมด!C:I,5,FALSE)</f>
        <v>6950</v>
      </c>
      <c r="I62" s="281"/>
      <c r="K62" t="s">
        <v>1109</v>
      </c>
      <c r="L62" s="279" t="s">
        <v>2</v>
      </c>
      <c r="M62" s="279" t="s">
        <v>1087</v>
      </c>
      <c r="N62" t="s">
        <v>0</v>
      </c>
      <c r="O62" s="279" t="s">
        <v>1087</v>
      </c>
      <c r="P62" s="283" t="str">
        <f>IFERROR(VLOOKUP(E62,[1]ราคาพิเศษ!A:F,6,FALSE),"")</f>
        <v/>
      </c>
      <c r="R62" s="281" t="s">
        <v>512</v>
      </c>
      <c r="S62" s="285" t="s">
        <v>110</v>
      </c>
      <c r="T62" s="280" t="s">
        <v>1089</v>
      </c>
      <c r="U62" s="280"/>
      <c r="V62" s="279" t="s">
        <v>1110</v>
      </c>
      <c r="W62" s="279">
        <v>0.25</v>
      </c>
    </row>
    <row r="63" spans="1:23" ht="17" x14ac:dyDescent="0.2">
      <c r="A63" s="279" t="s">
        <v>1081</v>
      </c>
      <c r="B63" s="279" t="s">
        <v>1082</v>
      </c>
      <c r="C63" s="279" t="s">
        <v>1108</v>
      </c>
      <c r="D63" s="279" t="s">
        <v>1084</v>
      </c>
      <c r="E63" s="280" t="s">
        <v>514</v>
      </c>
      <c r="F63" s="280" t="s">
        <v>516</v>
      </c>
      <c r="G63" s="281">
        <f>VLOOKUP(E63,[1]สินค้าทั้งหมด!C:I,4,FALSE)</f>
        <v>7830</v>
      </c>
      <c r="H63" s="281">
        <f>VLOOKUP(E63,[1]สินค้าทั้งหมด!C:I,5,FALSE)</f>
        <v>7320</v>
      </c>
      <c r="I63" s="281"/>
      <c r="K63" t="s">
        <v>1109</v>
      </c>
      <c r="L63" s="279" t="s">
        <v>1094</v>
      </c>
      <c r="M63" s="279" t="s">
        <v>1087</v>
      </c>
      <c r="N63" t="s">
        <v>0</v>
      </c>
      <c r="O63" s="279" t="s">
        <v>1087</v>
      </c>
      <c r="P63" s="283" t="str">
        <f>IFERROR(VLOOKUP(E63,[1]ราคาพิเศษ!A:F,6,FALSE),"")</f>
        <v/>
      </c>
      <c r="R63" s="281" t="s">
        <v>515</v>
      </c>
      <c r="S63" s="285" t="s">
        <v>110</v>
      </c>
      <c r="T63" s="280" t="s">
        <v>1089</v>
      </c>
      <c r="U63" s="280"/>
      <c r="V63" s="279" t="s">
        <v>1110</v>
      </c>
      <c r="W63" s="279">
        <v>0.25</v>
      </c>
    </row>
    <row r="64" spans="1:23" ht="17" x14ac:dyDescent="0.2">
      <c r="A64" s="279" t="s">
        <v>1081</v>
      </c>
      <c r="B64" s="279" t="s">
        <v>1082</v>
      </c>
      <c r="C64" s="279" t="s">
        <v>1108</v>
      </c>
      <c r="D64" s="279" t="s">
        <v>1084</v>
      </c>
      <c r="E64" s="280" t="s">
        <v>517</v>
      </c>
      <c r="F64" s="280" t="s">
        <v>519</v>
      </c>
      <c r="G64" s="281">
        <f>VLOOKUP(E64,[1]สินค้าทั้งหมด!C:I,4,FALSE)</f>
        <v>4290</v>
      </c>
      <c r="H64" s="281">
        <f>VLOOKUP(E64,[1]สินค้าทั้งหมด!C:I,5,FALSE)</f>
        <v>4010</v>
      </c>
      <c r="I64" s="281"/>
      <c r="K64" t="s">
        <v>1111</v>
      </c>
      <c r="L64" s="279" t="s">
        <v>2</v>
      </c>
      <c r="M64" s="279" t="s">
        <v>1087</v>
      </c>
      <c r="N64" t="s">
        <v>0</v>
      </c>
      <c r="O64" s="279" t="s">
        <v>1087</v>
      </c>
      <c r="P64" s="283" t="str">
        <f>IFERROR(VLOOKUP(E64,[1]ราคาพิเศษ!A:F,6,FALSE),"")</f>
        <v/>
      </c>
      <c r="R64" s="281" t="s">
        <v>518</v>
      </c>
      <c r="S64" s="285" t="s">
        <v>110</v>
      </c>
      <c r="T64" s="280" t="s">
        <v>1089</v>
      </c>
      <c r="U64" s="280">
        <v>5706991016444</v>
      </c>
      <c r="V64" s="279" t="s">
        <v>1110</v>
      </c>
      <c r="W64" s="279">
        <v>0.25</v>
      </c>
    </row>
    <row r="65" spans="1:23" ht="17" x14ac:dyDescent="0.2">
      <c r="A65" s="279" t="s">
        <v>1081</v>
      </c>
      <c r="B65" s="279" t="s">
        <v>1082</v>
      </c>
      <c r="C65" s="279" t="s">
        <v>1108</v>
      </c>
      <c r="D65" s="279" t="s">
        <v>1084</v>
      </c>
      <c r="E65" s="280" t="s">
        <v>520</v>
      </c>
      <c r="F65" s="280" t="s">
        <v>522</v>
      </c>
      <c r="G65" s="281">
        <f>VLOOKUP(E65,[1]สินค้าทั้งหมด!C:I,4,FALSE)</f>
        <v>5330</v>
      </c>
      <c r="H65" s="281">
        <f>VLOOKUP(E65,[1]สินค้าทั้งหมด!C:I,5,FALSE)</f>
        <v>4980</v>
      </c>
      <c r="I65" s="281"/>
      <c r="K65" t="s">
        <v>1111</v>
      </c>
      <c r="L65" s="279" t="s">
        <v>1094</v>
      </c>
      <c r="M65" s="279" t="s">
        <v>1087</v>
      </c>
      <c r="N65" t="s">
        <v>0</v>
      </c>
      <c r="O65" s="279" t="s">
        <v>1087</v>
      </c>
      <c r="P65" s="283" t="str">
        <f>IFERROR(VLOOKUP(E65,[1]ราคาพิเศษ!A:F,6,FALSE),"")</f>
        <v/>
      </c>
      <c r="R65" s="281" t="s">
        <v>521</v>
      </c>
      <c r="S65" s="285" t="s">
        <v>110</v>
      </c>
      <c r="T65" s="280" t="s">
        <v>1089</v>
      </c>
      <c r="U65" s="280">
        <v>5706991016475</v>
      </c>
      <c r="V65" s="279" t="s">
        <v>1110</v>
      </c>
      <c r="W65" s="279">
        <v>0.25</v>
      </c>
    </row>
    <row r="66" spans="1:23" ht="17" x14ac:dyDescent="0.2">
      <c r="A66" s="279" t="s">
        <v>1081</v>
      </c>
      <c r="B66" s="279" t="s">
        <v>1082</v>
      </c>
      <c r="C66" s="279" t="s">
        <v>1108</v>
      </c>
      <c r="D66" s="279" t="s">
        <v>1084</v>
      </c>
      <c r="E66" s="280" t="s">
        <v>523</v>
      </c>
      <c r="F66" s="280" t="s">
        <v>525</v>
      </c>
      <c r="G66" s="281">
        <f>VLOOKUP(E66,[1]สินค้าทั้งหมด!C:I,4,FALSE)</f>
        <v>5490</v>
      </c>
      <c r="H66" s="281">
        <f>VLOOKUP(E66,[1]สินค้าทั้งหมด!C:I,5,FALSE)</f>
        <v>5130</v>
      </c>
      <c r="I66" s="281"/>
      <c r="K66" t="s">
        <v>1111</v>
      </c>
      <c r="L66" s="279" t="s">
        <v>2</v>
      </c>
      <c r="M66" s="279" t="s">
        <v>1086</v>
      </c>
      <c r="N66" t="s">
        <v>0</v>
      </c>
      <c r="O66" s="279" t="s">
        <v>1087</v>
      </c>
      <c r="P66" s="283" t="str">
        <f>IFERROR(VLOOKUP(E66,[1]ราคาพิเศษ!A:F,6,FALSE),"")</f>
        <v/>
      </c>
      <c r="R66" s="281" t="s">
        <v>524</v>
      </c>
      <c r="S66" s="285" t="s">
        <v>110</v>
      </c>
      <c r="T66" s="280" t="s">
        <v>1089</v>
      </c>
      <c r="U66" s="280">
        <v>5706991016499</v>
      </c>
      <c r="V66" s="279" t="s">
        <v>1110</v>
      </c>
      <c r="W66" s="279">
        <v>0.25</v>
      </c>
    </row>
    <row r="67" spans="1:23" ht="17" x14ac:dyDescent="0.2">
      <c r="A67" s="279" t="s">
        <v>1081</v>
      </c>
      <c r="B67" s="279" t="s">
        <v>1082</v>
      </c>
      <c r="C67" s="279" t="s">
        <v>1108</v>
      </c>
      <c r="D67" s="279" t="s">
        <v>1084</v>
      </c>
      <c r="E67" s="280" t="s">
        <v>526</v>
      </c>
      <c r="F67" s="280" t="s">
        <v>528</v>
      </c>
      <c r="G67" s="281">
        <f>VLOOKUP(E67,[1]สินค้าทั้งหมด!C:I,4,FALSE)</f>
        <v>5490</v>
      </c>
      <c r="H67" s="281">
        <f>VLOOKUP(E67,[1]สินค้าทั้งหมด!C:I,5,FALSE)</f>
        <v>5130</v>
      </c>
      <c r="I67" s="281"/>
      <c r="K67" t="s">
        <v>1111</v>
      </c>
      <c r="L67" s="279" t="s">
        <v>2</v>
      </c>
      <c r="M67" s="279" t="s">
        <v>1</v>
      </c>
      <c r="N67" t="s">
        <v>0</v>
      </c>
      <c r="O67" s="279" t="s">
        <v>1087</v>
      </c>
      <c r="P67" s="283" t="str">
        <f>IFERROR(VLOOKUP(E67,[1]ราคาพิเศษ!A:F,6,FALSE),"")</f>
        <v/>
      </c>
      <c r="R67" s="281" t="s">
        <v>527</v>
      </c>
      <c r="S67" s="285" t="s">
        <v>110</v>
      </c>
      <c r="T67" s="280" t="s">
        <v>1089</v>
      </c>
      <c r="U67" s="280">
        <v>706487014478</v>
      </c>
      <c r="V67" s="279" t="s">
        <v>1110</v>
      </c>
      <c r="W67" s="279">
        <v>0.25</v>
      </c>
    </row>
    <row r="68" spans="1:23" ht="17" x14ac:dyDescent="0.2">
      <c r="A68" s="279" t="s">
        <v>1081</v>
      </c>
      <c r="B68" s="279" t="s">
        <v>1082</v>
      </c>
      <c r="C68" s="279" t="s">
        <v>1108</v>
      </c>
      <c r="D68" s="279" t="s">
        <v>1084</v>
      </c>
      <c r="E68" s="280" t="s">
        <v>529</v>
      </c>
      <c r="F68" s="280" t="s">
        <v>531</v>
      </c>
      <c r="G68" s="281">
        <f>VLOOKUP(E68,[1]สินค้าทั้งหมด!C:I,4,FALSE)</f>
        <v>6310</v>
      </c>
      <c r="H68" s="281">
        <f>VLOOKUP(E68,[1]สินค้าทั้งหมด!C:I,5,FALSE)</f>
        <v>5900</v>
      </c>
      <c r="I68" s="281"/>
      <c r="K68" t="s">
        <v>1111</v>
      </c>
      <c r="L68" s="279" t="s">
        <v>1094</v>
      </c>
      <c r="M68" s="279" t="s">
        <v>1086</v>
      </c>
      <c r="N68" t="s">
        <v>0</v>
      </c>
      <c r="O68" s="279" t="s">
        <v>1087</v>
      </c>
      <c r="P68" s="283" t="str">
        <f>IFERROR(VLOOKUP(E68,[1]ราคาพิเศษ!A:F,6,FALSE),"")</f>
        <v/>
      </c>
      <c r="R68" s="281" t="s">
        <v>530</v>
      </c>
      <c r="S68" s="285" t="s">
        <v>110</v>
      </c>
      <c r="T68" s="280" t="s">
        <v>1089</v>
      </c>
      <c r="U68" s="280">
        <v>5706991016512</v>
      </c>
      <c r="V68" s="279" t="s">
        <v>1110</v>
      </c>
      <c r="W68" s="279">
        <v>0.25</v>
      </c>
    </row>
    <row r="69" spans="1:23" ht="17" x14ac:dyDescent="0.2">
      <c r="A69" s="279" t="s">
        <v>1081</v>
      </c>
      <c r="B69" s="279" t="s">
        <v>1082</v>
      </c>
      <c r="C69" s="279" t="s">
        <v>1108</v>
      </c>
      <c r="D69" s="279" t="s">
        <v>1084</v>
      </c>
      <c r="E69" s="280" t="s">
        <v>532</v>
      </c>
      <c r="F69" s="280" t="s">
        <v>534</v>
      </c>
      <c r="G69" s="281">
        <f>VLOOKUP(E69,[1]สินค้าทั้งหมด!C:I,4,FALSE)</f>
        <v>6310</v>
      </c>
      <c r="H69" s="281">
        <f>VLOOKUP(E69,[1]สินค้าทั้งหมด!C:I,5,FALSE)</f>
        <v>5900</v>
      </c>
      <c r="I69" s="281"/>
      <c r="K69" t="s">
        <v>1111</v>
      </c>
      <c r="L69" s="279" t="s">
        <v>1094</v>
      </c>
      <c r="M69" s="279" t="s">
        <v>1</v>
      </c>
      <c r="N69" t="s">
        <v>0</v>
      </c>
      <c r="O69" s="279" t="s">
        <v>1087</v>
      </c>
      <c r="P69" s="283" t="str">
        <f>IFERROR(VLOOKUP(E69,[1]ราคาพิเศษ!A:F,6,FALSE),"")</f>
        <v/>
      </c>
      <c r="R69" s="281" t="s">
        <v>533</v>
      </c>
      <c r="S69" s="285" t="s">
        <v>110</v>
      </c>
      <c r="T69" s="280" t="s">
        <v>1089</v>
      </c>
      <c r="U69" s="280">
        <v>5706991016505</v>
      </c>
      <c r="V69" s="279" t="s">
        <v>1110</v>
      </c>
      <c r="W69" s="279">
        <v>0.25</v>
      </c>
    </row>
    <row r="70" spans="1:23" ht="17" x14ac:dyDescent="0.2">
      <c r="A70" s="279" t="s">
        <v>1081</v>
      </c>
      <c r="B70" s="279" t="s">
        <v>1082</v>
      </c>
      <c r="C70" s="279" t="s">
        <v>1108</v>
      </c>
      <c r="D70" s="279" t="s">
        <v>1084</v>
      </c>
      <c r="E70" s="280" t="s">
        <v>535</v>
      </c>
      <c r="F70" s="280" t="s">
        <v>537</v>
      </c>
      <c r="G70" s="281">
        <f>VLOOKUP(E70,[1]สินค้าทั้งหมด!C:I,4,FALSE)</f>
        <v>5070</v>
      </c>
      <c r="H70" s="281">
        <f>VLOOKUP(E70,[1]สินค้าทั้งหมด!C:I,5,FALSE)</f>
        <v>4740</v>
      </c>
      <c r="I70" s="281"/>
      <c r="K70" t="s">
        <v>1111</v>
      </c>
      <c r="L70" s="279" t="s">
        <v>1094</v>
      </c>
      <c r="M70" s="279" t="s">
        <v>1087</v>
      </c>
      <c r="N70" t="s">
        <v>0</v>
      </c>
      <c r="O70" s="279" t="s">
        <v>1087</v>
      </c>
      <c r="P70" s="283" t="str">
        <f>IFERROR(VLOOKUP(E70,[1]ราคาพิเศษ!A:F,6,FALSE),"")</f>
        <v/>
      </c>
      <c r="R70" s="281" t="s">
        <v>536</v>
      </c>
      <c r="S70" s="285" t="s">
        <v>110</v>
      </c>
      <c r="T70" s="280" t="s">
        <v>1089</v>
      </c>
      <c r="U70" s="280"/>
      <c r="V70" s="279" t="s">
        <v>1110</v>
      </c>
      <c r="W70" s="279">
        <v>0.25</v>
      </c>
    </row>
    <row r="71" spans="1:23" ht="17" x14ac:dyDescent="0.2">
      <c r="A71" s="279" t="s">
        <v>1081</v>
      </c>
      <c r="B71" s="279" t="s">
        <v>1082</v>
      </c>
      <c r="C71" s="279" t="s">
        <v>1108</v>
      </c>
      <c r="D71" s="279" t="s">
        <v>1084</v>
      </c>
      <c r="E71" s="280" t="s">
        <v>538</v>
      </c>
      <c r="F71" s="280" t="s">
        <v>540</v>
      </c>
      <c r="G71" s="281">
        <f>VLOOKUP(E71,[1]สินค้าทั้งหมด!C:I,4,FALSE)</f>
        <v>5720</v>
      </c>
      <c r="H71" s="281">
        <f>VLOOKUP(E71,[1]สินค้าทั้งหมด!C:I,5,FALSE)</f>
        <v>5350</v>
      </c>
      <c r="I71" s="281"/>
      <c r="K71" t="s">
        <v>1111</v>
      </c>
      <c r="L71" s="279" t="s">
        <v>2</v>
      </c>
      <c r="M71" s="279" t="s">
        <v>1</v>
      </c>
      <c r="N71" t="s">
        <v>1097</v>
      </c>
      <c r="O71" s="279" t="s">
        <v>1087</v>
      </c>
      <c r="P71" s="283" t="str">
        <f>IFERROR(VLOOKUP(E71,[1]ราคาพิเศษ!A:F,6,FALSE),"")</f>
        <v/>
      </c>
      <c r="R71" s="281" t="s">
        <v>539</v>
      </c>
      <c r="S71" s="285" t="s">
        <v>110</v>
      </c>
      <c r="T71" s="280" t="s">
        <v>1089</v>
      </c>
      <c r="U71" s="280"/>
      <c r="V71" s="279" t="s">
        <v>1110</v>
      </c>
      <c r="W71" s="279">
        <v>0.25</v>
      </c>
    </row>
    <row r="72" spans="1:23" ht="17" x14ac:dyDescent="0.2">
      <c r="A72" s="279" t="s">
        <v>1081</v>
      </c>
      <c r="B72" s="279" t="s">
        <v>1082</v>
      </c>
      <c r="C72" s="279" t="s">
        <v>1108</v>
      </c>
      <c r="D72" s="279" t="s">
        <v>1084</v>
      </c>
      <c r="E72" s="280" t="s">
        <v>541</v>
      </c>
      <c r="F72" s="280" t="s">
        <v>543</v>
      </c>
      <c r="G72" s="281">
        <f>VLOOKUP(E72,[1]สินค้าทั้งหมด!C:I,4,FALSE)</f>
        <v>6500</v>
      </c>
      <c r="H72" s="281">
        <f>VLOOKUP(E72,[1]สินค้าทั้งหมด!C:I,5,FALSE)</f>
        <v>6070</v>
      </c>
      <c r="I72" s="281"/>
      <c r="K72" t="s">
        <v>1111</v>
      </c>
      <c r="L72" s="279" t="s">
        <v>1094</v>
      </c>
      <c r="M72" s="279" t="s">
        <v>1</v>
      </c>
      <c r="N72" t="s">
        <v>1097</v>
      </c>
      <c r="O72" s="279" t="s">
        <v>1087</v>
      </c>
      <c r="P72" s="283" t="str">
        <f>IFERROR(VLOOKUP(E72,[1]ราคาพิเศษ!A:F,6,FALSE),"")</f>
        <v/>
      </c>
      <c r="R72" s="281" t="s">
        <v>542</v>
      </c>
      <c r="S72" s="285" t="s">
        <v>110</v>
      </c>
      <c r="T72" s="280" t="s">
        <v>1089</v>
      </c>
      <c r="U72" s="280"/>
      <c r="V72" s="279" t="s">
        <v>1110</v>
      </c>
      <c r="W72" s="279">
        <v>0.25</v>
      </c>
    </row>
    <row r="73" spans="1:23" ht="17" x14ac:dyDescent="0.2">
      <c r="A73" s="279" t="s">
        <v>1081</v>
      </c>
      <c r="B73" s="279" t="s">
        <v>1082</v>
      </c>
      <c r="C73" s="279" t="s">
        <v>1108</v>
      </c>
      <c r="D73" s="279" t="s">
        <v>1084</v>
      </c>
      <c r="E73" s="280" t="s">
        <v>544</v>
      </c>
      <c r="F73" s="280" t="s">
        <v>546</v>
      </c>
      <c r="G73" s="281">
        <f>VLOOKUP(E73,[1]สินค้าทั้งหมด!C:I,4,FALSE)</f>
        <v>6500</v>
      </c>
      <c r="H73" s="281">
        <f>VLOOKUP(E73,[1]สินค้าทั้งหมด!C:I,5,FALSE)</f>
        <v>6070</v>
      </c>
      <c r="I73" s="281"/>
      <c r="K73" t="s">
        <v>1111</v>
      </c>
      <c r="L73" s="279" t="s">
        <v>1094</v>
      </c>
      <c r="M73" s="279" t="s">
        <v>1086</v>
      </c>
      <c r="N73" t="s">
        <v>1097</v>
      </c>
      <c r="O73" s="279" t="s">
        <v>1087</v>
      </c>
      <c r="P73" s="283" t="str">
        <f>IFERROR(VLOOKUP(E73,[1]ราคาพิเศษ!A:F,6,FALSE),"")</f>
        <v/>
      </c>
      <c r="R73" s="281" t="s">
        <v>545</v>
      </c>
      <c r="S73" s="285" t="s">
        <v>110</v>
      </c>
      <c r="T73" s="280" t="s">
        <v>1089</v>
      </c>
      <c r="U73" s="280"/>
      <c r="V73" s="279" t="s">
        <v>1110</v>
      </c>
      <c r="W73" s="279">
        <v>0.25</v>
      </c>
    </row>
    <row r="74" spans="1:23" ht="17" x14ac:dyDescent="0.2">
      <c r="A74" s="279" t="s">
        <v>1081</v>
      </c>
      <c r="B74" s="279" t="s">
        <v>1082</v>
      </c>
      <c r="C74" s="279" t="s">
        <v>1108</v>
      </c>
      <c r="D74" s="279" t="s">
        <v>1084</v>
      </c>
      <c r="E74" s="280" t="s">
        <v>56</v>
      </c>
      <c r="F74" s="280" t="s">
        <v>548</v>
      </c>
      <c r="G74" s="281">
        <f>VLOOKUP(E74,[1]สินค้าทั้งหมด!C:I,4,FALSE)</f>
        <v>2370</v>
      </c>
      <c r="H74" s="281">
        <f>VLOOKUP(E74,[1]สินค้าทั้งหมด!C:I,5,FALSE)</f>
        <v>2210</v>
      </c>
      <c r="I74" s="281"/>
      <c r="K74" t="s">
        <v>1112</v>
      </c>
      <c r="L74" s="279" t="s">
        <v>2</v>
      </c>
      <c r="M74" s="279" t="s">
        <v>1087</v>
      </c>
      <c r="N74" t="s">
        <v>0</v>
      </c>
      <c r="O74" s="279" t="s">
        <v>1087</v>
      </c>
      <c r="P74" s="283" t="str">
        <f>IFERROR(VLOOKUP(E74,[1]ราคาพิเศษ!A:F,6,FALSE),"")</f>
        <v/>
      </c>
      <c r="R74" s="281" t="s">
        <v>547</v>
      </c>
      <c r="S74" s="285" t="s">
        <v>110</v>
      </c>
      <c r="T74" s="280" t="s">
        <v>1089</v>
      </c>
      <c r="U74" s="280">
        <v>5706991018981</v>
      </c>
      <c r="V74" s="279" t="s">
        <v>1110</v>
      </c>
      <c r="W74" s="279">
        <v>0.25</v>
      </c>
    </row>
    <row r="75" spans="1:23" ht="17" x14ac:dyDescent="0.2">
      <c r="A75" s="279" t="s">
        <v>1081</v>
      </c>
      <c r="B75" s="279" t="s">
        <v>1082</v>
      </c>
      <c r="C75" s="279" t="s">
        <v>1108</v>
      </c>
      <c r="D75" s="279" t="s">
        <v>1084</v>
      </c>
      <c r="E75" s="280" t="s">
        <v>68</v>
      </c>
      <c r="F75" s="280" t="s">
        <v>550</v>
      </c>
      <c r="G75" s="281">
        <f>VLOOKUP(E75,[1]สินค้าทั้งหมด!C:I,4,FALSE)</f>
        <v>2570</v>
      </c>
      <c r="H75" s="281">
        <f>VLOOKUP(E75,[1]สินค้าทั้งหมด!C:I,5,FALSE)</f>
        <v>2400</v>
      </c>
      <c r="I75" s="281"/>
      <c r="K75" t="s">
        <v>1112</v>
      </c>
      <c r="L75" s="279" t="s">
        <v>1094</v>
      </c>
      <c r="M75" s="279" t="s">
        <v>1087</v>
      </c>
      <c r="N75" t="s">
        <v>0</v>
      </c>
      <c r="O75" s="279" t="s">
        <v>1087</v>
      </c>
      <c r="P75" s="283" t="str">
        <f>IFERROR(VLOOKUP(E75,[1]ราคาพิเศษ!A:F,6,FALSE),"")</f>
        <v/>
      </c>
      <c r="R75" s="281" t="s">
        <v>549</v>
      </c>
      <c r="S75" s="285" t="s">
        <v>110</v>
      </c>
      <c r="T75" s="280" t="s">
        <v>1089</v>
      </c>
      <c r="U75" s="280">
        <v>5706991019001</v>
      </c>
      <c r="V75" s="279" t="s">
        <v>1110</v>
      </c>
      <c r="W75" s="279">
        <v>0.25</v>
      </c>
    </row>
    <row r="76" spans="1:23" ht="17" x14ac:dyDescent="0.2">
      <c r="A76" s="279" t="s">
        <v>1081</v>
      </c>
      <c r="B76" s="279" t="s">
        <v>1082</v>
      </c>
      <c r="C76" s="279" t="s">
        <v>1108</v>
      </c>
      <c r="D76" s="279" t="s">
        <v>1084</v>
      </c>
      <c r="E76" s="280" t="s">
        <v>71</v>
      </c>
      <c r="F76" s="280" t="s">
        <v>552</v>
      </c>
      <c r="G76" s="281">
        <f>VLOOKUP(E76,[1]สินค้าทั้งหมด!C:I,4,FALSE)</f>
        <v>2760</v>
      </c>
      <c r="H76" s="281">
        <f>VLOOKUP(E76,[1]สินค้าทั้งหมด!C:I,5,FALSE)</f>
        <v>2580</v>
      </c>
      <c r="I76" s="281"/>
      <c r="K76" t="s">
        <v>1112</v>
      </c>
      <c r="L76" s="279" t="s">
        <v>2</v>
      </c>
      <c r="M76" s="279" t="s">
        <v>1087</v>
      </c>
      <c r="N76" t="s">
        <v>0</v>
      </c>
      <c r="O76" s="279" t="s">
        <v>1087</v>
      </c>
      <c r="P76" s="283" t="str">
        <f>IFERROR(VLOOKUP(E76,[1]ราคาพิเศษ!A:F,6,FALSE),"")</f>
        <v/>
      </c>
      <c r="R76" s="281" t="s">
        <v>551</v>
      </c>
      <c r="S76" s="288" t="s">
        <v>26</v>
      </c>
      <c r="T76" s="280" t="s">
        <v>1089</v>
      </c>
      <c r="U76" s="280">
        <v>5706991019018</v>
      </c>
      <c r="V76" s="279" t="s">
        <v>1110</v>
      </c>
      <c r="W76" s="279">
        <v>0.25</v>
      </c>
    </row>
    <row r="77" spans="1:23" ht="17" x14ac:dyDescent="0.2">
      <c r="A77" s="279" t="s">
        <v>1081</v>
      </c>
      <c r="B77" s="279" t="s">
        <v>1082</v>
      </c>
      <c r="C77" s="279" t="s">
        <v>1108</v>
      </c>
      <c r="D77" s="279" t="s">
        <v>1084</v>
      </c>
      <c r="E77" s="280" t="s">
        <v>75</v>
      </c>
      <c r="F77" s="280" t="s">
        <v>554</v>
      </c>
      <c r="G77" s="281">
        <f>VLOOKUP(E77,[1]สินค้าทั้งหมด!C:I,4,FALSE)</f>
        <v>2960</v>
      </c>
      <c r="H77" s="281">
        <f>VLOOKUP(E77,[1]สินค้าทั้งหมด!C:I,5,FALSE)</f>
        <v>2770</v>
      </c>
      <c r="I77" s="281"/>
      <c r="K77" t="s">
        <v>1112</v>
      </c>
      <c r="L77" s="279" t="s">
        <v>1094</v>
      </c>
      <c r="M77" s="279" t="s">
        <v>1087</v>
      </c>
      <c r="N77" t="s">
        <v>0</v>
      </c>
      <c r="O77" s="279" t="s">
        <v>1087</v>
      </c>
      <c r="P77" s="283" t="str">
        <f>IFERROR(VLOOKUP(E77,[1]ราคาพิเศษ!A:F,6,FALSE),"")</f>
        <v/>
      </c>
      <c r="R77" s="281" t="s">
        <v>553</v>
      </c>
      <c r="S77" s="288" t="s">
        <v>26</v>
      </c>
      <c r="T77" s="280" t="s">
        <v>1089</v>
      </c>
      <c r="U77" s="280">
        <v>5706991019025</v>
      </c>
      <c r="V77" s="279" t="s">
        <v>1110</v>
      </c>
      <c r="W77" s="279">
        <v>0.25</v>
      </c>
    </row>
    <row r="78" spans="1:23" ht="17" x14ac:dyDescent="0.2">
      <c r="A78" s="279" t="s">
        <v>1081</v>
      </c>
      <c r="B78" s="279" t="s">
        <v>1082</v>
      </c>
      <c r="C78" s="279"/>
      <c r="D78" s="279" t="s">
        <v>1084</v>
      </c>
      <c r="E78" s="280" t="s">
        <v>556</v>
      </c>
      <c r="F78" s="280" t="s">
        <v>558</v>
      </c>
      <c r="G78" s="281">
        <f>VLOOKUP(E78,[1]สินค้าทั้งหมด!C:I,4,FALSE)</f>
        <v>940</v>
      </c>
      <c r="H78" s="281">
        <f>VLOOKUP(E78,[1]สินค้าทั้งหมด!C:I,5,FALSE)</f>
        <v>880</v>
      </c>
      <c r="I78" s="281"/>
      <c r="J78" s="279" t="s">
        <v>1113</v>
      </c>
      <c r="L78" s="279" t="s">
        <v>1087</v>
      </c>
      <c r="M78" s="279" t="s">
        <v>1087</v>
      </c>
      <c r="N78" s="279" t="s">
        <v>1087</v>
      </c>
      <c r="O78" s="279" t="s">
        <v>1087</v>
      </c>
      <c r="P78" s="283" t="str">
        <f>IFERROR(VLOOKUP(E78,[1]ราคาพิเศษ!A:F,6,FALSE),"")</f>
        <v/>
      </c>
      <c r="R78" s="281" t="s">
        <v>557</v>
      </c>
      <c r="S78" s="285" t="s">
        <v>110</v>
      </c>
      <c r="T78" s="280" t="s">
        <v>1089</v>
      </c>
      <c r="U78" s="280">
        <v>706487015239</v>
      </c>
      <c r="V78" s="279" t="s">
        <v>1102</v>
      </c>
      <c r="W78" s="279">
        <v>0.1</v>
      </c>
    </row>
    <row r="79" spans="1:23" ht="17" x14ac:dyDescent="0.2">
      <c r="A79" s="279" t="s">
        <v>1081</v>
      </c>
      <c r="B79" s="279" t="s">
        <v>1082</v>
      </c>
      <c r="C79" s="279"/>
      <c r="D79" s="279" t="s">
        <v>1084</v>
      </c>
      <c r="E79" s="280" t="s">
        <v>559</v>
      </c>
      <c r="F79" s="280" t="s">
        <v>561</v>
      </c>
      <c r="G79" s="281">
        <f>VLOOKUP(E79,[1]สินค้าทั้งหมด!C:I,4,FALSE)</f>
        <v>720</v>
      </c>
      <c r="H79" s="281">
        <f>VLOOKUP(E79,[1]สินค้าทั้งหมด!C:I,5,FALSE)</f>
        <v>670</v>
      </c>
      <c r="I79" s="281"/>
      <c r="J79" s="279" t="s">
        <v>1113</v>
      </c>
      <c r="L79" s="279" t="s">
        <v>1087</v>
      </c>
      <c r="M79" s="279" t="s">
        <v>1087</v>
      </c>
      <c r="N79" s="279" t="s">
        <v>1087</v>
      </c>
      <c r="O79" s="279" t="s">
        <v>1087</v>
      </c>
      <c r="P79" s="283" t="str">
        <f>IFERROR(VLOOKUP(E79,[1]ราคาพิเศษ!A:F,6,FALSE),"")</f>
        <v/>
      </c>
      <c r="R79" s="281" t="s">
        <v>560</v>
      </c>
      <c r="S79" s="285" t="s">
        <v>110</v>
      </c>
      <c r="T79" s="280" t="s">
        <v>1089</v>
      </c>
      <c r="U79" s="280">
        <v>706487015246</v>
      </c>
      <c r="V79" s="279" t="s">
        <v>1102</v>
      </c>
      <c r="W79" s="279">
        <v>0.1</v>
      </c>
    </row>
    <row r="80" spans="1:23" ht="17" x14ac:dyDescent="0.2">
      <c r="A80" s="279" t="s">
        <v>1081</v>
      </c>
      <c r="B80" s="279" t="s">
        <v>1082</v>
      </c>
      <c r="C80" s="279"/>
      <c r="D80" s="279" t="s">
        <v>1084</v>
      </c>
      <c r="E80" s="280" t="s">
        <v>568</v>
      </c>
      <c r="F80" s="280" t="s">
        <v>570</v>
      </c>
      <c r="G80" s="281">
        <f>VLOOKUP(E80,[1]สินค้าทั้งหมด!C:I,4,FALSE)</f>
        <v>1370</v>
      </c>
      <c r="H80" s="281">
        <f>VLOOKUP(E80,[1]สินค้าทั้งหมด!C:I,5,FALSE)</f>
        <v>1280</v>
      </c>
      <c r="I80" s="281"/>
      <c r="J80" s="279" t="s">
        <v>1114</v>
      </c>
      <c r="L80" s="279" t="s">
        <v>1087</v>
      </c>
      <c r="M80" s="279" t="s">
        <v>1087</v>
      </c>
      <c r="N80" s="279" t="s">
        <v>1087</v>
      </c>
      <c r="O80" s="279" t="s">
        <v>1087</v>
      </c>
      <c r="P80" s="283" t="str">
        <f>IFERROR(VLOOKUP(E80,[1]ราคาพิเศษ!A:F,6,FALSE),"")</f>
        <v/>
      </c>
      <c r="R80" s="281" t="s">
        <v>569</v>
      </c>
      <c r="S80" s="285" t="s">
        <v>110</v>
      </c>
      <c r="T80" s="280" t="s">
        <v>1089</v>
      </c>
      <c r="U80" s="280">
        <v>5706991018592</v>
      </c>
      <c r="V80" s="279" t="s">
        <v>1102</v>
      </c>
      <c r="W80" s="279">
        <v>0.1</v>
      </c>
    </row>
    <row r="81" spans="1:23" ht="17" x14ac:dyDescent="0.2">
      <c r="A81" s="279" t="s">
        <v>1081</v>
      </c>
      <c r="B81" s="279" t="s">
        <v>1082</v>
      </c>
      <c r="C81" s="279"/>
      <c r="D81" s="279" t="s">
        <v>1084</v>
      </c>
      <c r="E81" s="280" t="s">
        <v>571</v>
      </c>
      <c r="F81" s="280" t="s">
        <v>573</v>
      </c>
      <c r="G81" s="281">
        <f>VLOOKUP(E81,[1]สินค้าทั้งหมด!C:I,4,FALSE)</f>
        <v>1820</v>
      </c>
      <c r="H81" s="281">
        <f>VLOOKUP(E81,[1]สินค้าทั้งหมด!C:I,5,FALSE)</f>
        <v>1700</v>
      </c>
      <c r="I81" s="281"/>
      <c r="J81" s="279" t="s">
        <v>1114</v>
      </c>
      <c r="L81" s="279" t="s">
        <v>1087</v>
      </c>
      <c r="M81" s="279" t="s">
        <v>1087</v>
      </c>
      <c r="N81" s="279" t="s">
        <v>1087</v>
      </c>
      <c r="O81" s="279" t="s">
        <v>1087</v>
      </c>
      <c r="P81" s="283" t="str">
        <f>IFERROR(VLOOKUP(E81,[1]ราคาพิเศษ!A:F,6,FALSE),"")</f>
        <v/>
      </c>
      <c r="R81" s="281" t="s">
        <v>572</v>
      </c>
      <c r="S81" s="285" t="s">
        <v>110</v>
      </c>
      <c r="T81" s="280" t="s">
        <v>1089</v>
      </c>
      <c r="U81" s="280">
        <v>706487016281</v>
      </c>
      <c r="V81" s="279" t="s">
        <v>1102</v>
      </c>
      <c r="W81" s="279">
        <v>0.1</v>
      </c>
    </row>
    <row r="82" spans="1:23" ht="17" x14ac:dyDescent="0.2">
      <c r="A82" s="279" t="s">
        <v>1081</v>
      </c>
      <c r="B82" s="279" t="s">
        <v>1082</v>
      </c>
      <c r="C82" s="279"/>
      <c r="D82" s="279" t="s">
        <v>1084</v>
      </c>
      <c r="E82" s="280" t="s">
        <v>574</v>
      </c>
      <c r="F82" s="280" t="s">
        <v>576</v>
      </c>
      <c r="G82" s="281">
        <f>VLOOKUP(E82,[1]สินค้าทั้งหมด!C:I,4,FALSE)</f>
        <v>1630</v>
      </c>
      <c r="H82" s="281">
        <f>VLOOKUP(E82,[1]สินค้าทั้งหมด!C:I,5,FALSE)</f>
        <v>1520</v>
      </c>
      <c r="I82" s="281"/>
      <c r="J82" s="279" t="s">
        <v>1114</v>
      </c>
      <c r="L82" s="279" t="s">
        <v>1087</v>
      </c>
      <c r="M82" s="279" t="s">
        <v>1087</v>
      </c>
      <c r="N82" s="279" t="s">
        <v>1087</v>
      </c>
      <c r="O82" s="279" t="s">
        <v>1087</v>
      </c>
      <c r="P82" s="283" t="str">
        <f>IFERROR(VLOOKUP(E82,[1]ราคาพิเศษ!A:F,6,FALSE),"")</f>
        <v/>
      </c>
      <c r="R82" s="281" t="s">
        <v>575</v>
      </c>
      <c r="S82" s="285" t="s">
        <v>110</v>
      </c>
      <c r="T82" s="280" t="s">
        <v>1089</v>
      </c>
      <c r="U82" s="280"/>
      <c r="V82" s="279" t="s">
        <v>1102</v>
      </c>
      <c r="W82" s="279">
        <v>0.1</v>
      </c>
    </row>
    <row r="83" spans="1:23" ht="17" x14ac:dyDescent="0.2">
      <c r="A83" s="279" t="s">
        <v>1081</v>
      </c>
      <c r="B83" s="279" t="s">
        <v>1082</v>
      </c>
      <c r="C83" s="279" t="s">
        <v>1108</v>
      </c>
      <c r="D83" s="279" t="s">
        <v>1084</v>
      </c>
      <c r="E83" s="280" t="s">
        <v>615</v>
      </c>
      <c r="F83" s="280" t="s">
        <v>617</v>
      </c>
      <c r="G83" s="281">
        <f>VLOOKUP(E83,[1]สินค้าทั้งหมด!C:I,4,FALSE)</f>
        <v>2730</v>
      </c>
      <c r="H83" s="281">
        <f>VLOOKUP(E83,[1]สินค้าทั้งหมด!C:I,5,FALSE)</f>
        <v>2550</v>
      </c>
      <c r="I83" s="281"/>
      <c r="K83" t="s">
        <v>1049</v>
      </c>
      <c r="L83" s="279" t="s">
        <v>2</v>
      </c>
      <c r="M83" s="279" t="s">
        <v>1</v>
      </c>
      <c r="N83" t="s">
        <v>1115</v>
      </c>
      <c r="O83" s="279" t="s">
        <v>1087</v>
      </c>
      <c r="P83" s="283" t="str">
        <f>IFERROR(VLOOKUP(E83,[1]ราคาพิเศษ!A:F,6,FALSE),"")</f>
        <v/>
      </c>
      <c r="R83" s="281" t="s">
        <v>616</v>
      </c>
      <c r="S83" s="285" t="s">
        <v>110</v>
      </c>
      <c r="T83" s="280" t="s">
        <v>1089</v>
      </c>
      <c r="U83" s="280"/>
      <c r="V83" s="279" t="s">
        <v>1116</v>
      </c>
      <c r="W83" s="279">
        <v>0.25</v>
      </c>
    </row>
    <row r="84" spans="1:23" ht="17" x14ac:dyDescent="0.2">
      <c r="A84" s="279" t="s">
        <v>1081</v>
      </c>
      <c r="B84" s="279" t="s">
        <v>1082</v>
      </c>
      <c r="C84" s="279" t="s">
        <v>1108</v>
      </c>
      <c r="D84" s="279" t="s">
        <v>1084</v>
      </c>
      <c r="E84" s="280" t="s">
        <v>618</v>
      </c>
      <c r="F84" s="280" t="s">
        <v>620</v>
      </c>
      <c r="G84" s="281">
        <f>VLOOKUP(E84,[1]สินค้าทั้งหมด!C:I,4,FALSE)</f>
        <v>2730</v>
      </c>
      <c r="H84" s="281">
        <f>VLOOKUP(E84,[1]สินค้าทั้งหมด!C:I,5,FALSE)</f>
        <v>2550</v>
      </c>
      <c r="I84" s="281"/>
      <c r="K84" t="s">
        <v>1049</v>
      </c>
      <c r="L84" s="279" t="s">
        <v>2</v>
      </c>
      <c r="M84" s="279" t="s">
        <v>1086</v>
      </c>
      <c r="N84" t="s">
        <v>1115</v>
      </c>
      <c r="O84" s="279" t="s">
        <v>1087</v>
      </c>
      <c r="P84" s="283" t="str">
        <f>IFERROR(VLOOKUP(E84,[1]ราคาพิเศษ!A:F,6,FALSE),"")</f>
        <v/>
      </c>
      <c r="R84" s="281" t="s">
        <v>619</v>
      </c>
      <c r="S84" s="285" t="s">
        <v>110</v>
      </c>
      <c r="T84" s="280" t="s">
        <v>1089</v>
      </c>
      <c r="U84" s="280"/>
      <c r="V84" s="279" t="s">
        <v>1116</v>
      </c>
      <c r="W84" s="279">
        <v>0.25</v>
      </c>
    </row>
    <row r="85" spans="1:23" ht="17" x14ac:dyDescent="0.2">
      <c r="A85" s="279" t="s">
        <v>1081</v>
      </c>
      <c r="B85" s="279" t="s">
        <v>1082</v>
      </c>
      <c r="C85" s="279" t="s">
        <v>1108</v>
      </c>
      <c r="D85" s="279" t="s">
        <v>1084</v>
      </c>
      <c r="E85" s="280" t="s">
        <v>621</v>
      </c>
      <c r="F85" s="280" t="s">
        <v>622</v>
      </c>
      <c r="G85" s="281">
        <f>VLOOKUP(E85,[1]สินค้าทั้งหมด!C:I,4,FALSE)</f>
        <v>2960</v>
      </c>
      <c r="H85" s="281">
        <f>VLOOKUP(E85,[1]สินค้าทั้งหมด!C:I,5,FALSE)</f>
        <v>2770</v>
      </c>
      <c r="I85" s="281"/>
      <c r="K85" t="s">
        <v>1049</v>
      </c>
      <c r="L85" s="279" t="s">
        <v>1094</v>
      </c>
      <c r="M85" s="279" t="s">
        <v>1086</v>
      </c>
      <c r="N85" t="s">
        <v>1115</v>
      </c>
      <c r="O85" s="279" t="s">
        <v>1087</v>
      </c>
      <c r="P85" s="283" t="str">
        <f>IFERROR(VLOOKUP(E85,[1]ราคาพิเศษ!A:F,6,FALSE),"")</f>
        <v/>
      </c>
      <c r="R85" s="281" t="s">
        <v>49</v>
      </c>
      <c r="S85" s="288" t="s">
        <v>26</v>
      </c>
      <c r="T85" s="280" t="s">
        <v>1089</v>
      </c>
      <c r="U85" s="280"/>
      <c r="V85" s="279" t="s">
        <v>1116</v>
      </c>
      <c r="W85" s="279">
        <v>0.25</v>
      </c>
    </row>
    <row r="86" spans="1:23" ht="17" x14ac:dyDescent="0.2">
      <c r="A86" s="279" t="s">
        <v>1081</v>
      </c>
      <c r="B86" s="279" t="s">
        <v>1082</v>
      </c>
      <c r="C86" s="279" t="s">
        <v>1108</v>
      </c>
      <c r="D86" s="279" t="s">
        <v>1084</v>
      </c>
      <c r="E86" s="280" t="s">
        <v>623</v>
      </c>
      <c r="F86" s="280" t="s">
        <v>625</v>
      </c>
      <c r="G86" s="281">
        <f>VLOOKUP(E86,[1]สินค้าทั้งหมด!C:I,4,FALSE)</f>
        <v>2960</v>
      </c>
      <c r="H86" s="281">
        <f>VLOOKUP(E86,[1]สินค้าทั้งหมด!C:I,5,FALSE)</f>
        <v>2770</v>
      </c>
      <c r="I86" s="281"/>
      <c r="K86" t="s">
        <v>1049</v>
      </c>
      <c r="L86" s="279" t="s">
        <v>1094</v>
      </c>
      <c r="M86" s="279" t="s">
        <v>1</v>
      </c>
      <c r="N86" t="s">
        <v>1115</v>
      </c>
      <c r="O86" s="279" t="s">
        <v>1087</v>
      </c>
      <c r="P86" s="283" t="str">
        <f>IFERROR(VLOOKUP(E86,[1]ราคาพิเศษ!A:F,6,FALSE),"")</f>
        <v/>
      </c>
      <c r="R86" s="281" t="s">
        <v>624</v>
      </c>
      <c r="S86" s="285" t="s">
        <v>110</v>
      </c>
      <c r="T86" s="280" t="s">
        <v>1089</v>
      </c>
      <c r="U86" s="280"/>
      <c r="V86" s="279" t="s">
        <v>1116</v>
      </c>
      <c r="W86" s="279">
        <v>0.25</v>
      </c>
    </row>
    <row r="87" spans="1:23" ht="17" x14ac:dyDescent="0.2">
      <c r="A87" s="279" t="s">
        <v>1081</v>
      </c>
      <c r="B87" s="279" t="s">
        <v>1082</v>
      </c>
      <c r="C87" s="279" t="s">
        <v>1108</v>
      </c>
      <c r="D87" s="279" t="s">
        <v>1084</v>
      </c>
      <c r="E87" s="280" t="s">
        <v>626</v>
      </c>
      <c r="F87" s="280" t="s">
        <v>628</v>
      </c>
      <c r="G87" s="281">
        <f>VLOOKUP(E87,[1]สินค้าทั้งหมด!C:I,4,FALSE)</f>
        <v>1790</v>
      </c>
      <c r="H87" s="281">
        <f>VLOOKUP(E87,[1]สินค้าทั้งหมด!C:I,5,FALSE)</f>
        <v>1670</v>
      </c>
      <c r="I87" s="281"/>
      <c r="K87" t="s">
        <v>1050</v>
      </c>
      <c r="L87" s="279" t="s">
        <v>2</v>
      </c>
      <c r="M87" s="279" t="s">
        <v>1086</v>
      </c>
      <c r="N87" t="s">
        <v>1115</v>
      </c>
      <c r="O87" s="279" t="s">
        <v>1087</v>
      </c>
      <c r="P87" s="283" t="str">
        <f>IFERROR(VLOOKUP(E87,[1]ราคาพิเศษ!A:F,6,FALSE),"")</f>
        <v/>
      </c>
      <c r="R87" s="281" t="s">
        <v>627</v>
      </c>
      <c r="S87" s="285" t="s">
        <v>110</v>
      </c>
      <c r="T87" s="280" t="s">
        <v>1089</v>
      </c>
      <c r="U87" s="280"/>
      <c r="V87" s="279" t="s">
        <v>1116</v>
      </c>
      <c r="W87" s="279">
        <v>0.2</v>
      </c>
    </row>
    <row r="88" spans="1:23" ht="17" x14ac:dyDescent="0.2">
      <c r="A88" s="279" t="s">
        <v>1081</v>
      </c>
      <c r="B88" s="279" t="s">
        <v>1082</v>
      </c>
      <c r="C88" s="279" t="s">
        <v>1108</v>
      </c>
      <c r="D88" s="279" t="s">
        <v>1084</v>
      </c>
      <c r="E88" s="280" t="s">
        <v>629</v>
      </c>
      <c r="F88" s="280" t="s">
        <v>631</v>
      </c>
      <c r="G88" s="281">
        <f>VLOOKUP(E88,[1]สินค้าทั้งหมด!C:I,4,FALSE)</f>
        <v>1790</v>
      </c>
      <c r="H88" s="281">
        <f>VLOOKUP(E88,[1]สินค้าทั้งหมด!C:I,5,FALSE)</f>
        <v>1670</v>
      </c>
      <c r="I88" s="281"/>
      <c r="K88" t="s">
        <v>1050</v>
      </c>
      <c r="L88" s="279" t="s">
        <v>2</v>
      </c>
      <c r="M88" s="279" t="s">
        <v>1</v>
      </c>
      <c r="N88" t="s">
        <v>1115</v>
      </c>
      <c r="O88" s="279" t="s">
        <v>1087</v>
      </c>
      <c r="P88" s="283" t="str">
        <f>IFERROR(VLOOKUP(E88,[1]ราคาพิเศษ!A:F,6,FALSE),"")</f>
        <v/>
      </c>
      <c r="R88" s="281" t="s">
        <v>630</v>
      </c>
      <c r="S88" s="285" t="s">
        <v>110</v>
      </c>
      <c r="T88" s="280" t="s">
        <v>1089</v>
      </c>
      <c r="U88" s="280"/>
      <c r="V88" s="279" t="s">
        <v>1116</v>
      </c>
      <c r="W88" s="279">
        <v>0.2</v>
      </c>
    </row>
    <row r="89" spans="1:23" ht="17" x14ac:dyDescent="0.2">
      <c r="A89" s="279" t="s">
        <v>1081</v>
      </c>
      <c r="B89" s="279" t="s">
        <v>1082</v>
      </c>
      <c r="C89" s="279" t="s">
        <v>1108</v>
      </c>
      <c r="D89" s="279" t="s">
        <v>1084</v>
      </c>
      <c r="E89" s="280" t="s">
        <v>632</v>
      </c>
      <c r="F89" s="280" t="s">
        <v>634</v>
      </c>
      <c r="G89" s="281">
        <f>VLOOKUP(E89,[1]สินค้าทั้งหมด!C:I,4,FALSE)</f>
        <v>1980</v>
      </c>
      <c r="H89" s="281">
        <f>VLOOKUP(E89,[1]สินค้าทั้งหมด!C:I,5,FALSE)</f>
        <v>1850</v>
      </c>
      <c r="I89" s="281"/>
      <c r="K89" t="s">
        <v>1050</v>
      </c>
      <c r="L89" s="279" t="s">
        <v>1094</v>
      </c>
      <c r="M89" s="279" t="s">
        <v>1</v>
      </c>
      <c r="N89" t="s">
        <v>1115</v>
      </c>
      <c r="O89" s="279" t="s">
        <v>1087</v>
      </c>
      <c r="P89" s="283" t="str">
        <f>IFERROR(VLOOKUP(E89,[1]ราคาพิเศษ!A:F,6,FALSE),"")</f>
        <v/>
      </c>
      <c r="R89" s="281" t="s">
        <v>633</v>
      </c>
      <c r="S89" s="285" t="s">
        <v>110</v>
      </c>
      <c r="T89" s="280" t="s">
        <v>1089</v>
      </c>
      <c r="U89" s="280"/>
      <c r="V89" s="279" t="s">
        <v>1116</v>
      </c>
      <c r="W89" s="279">
        <v>0.2</v>
      </c>
    </row>
    <row r="90" spans="1:23" ht="17" x14ac:dyDescent="0.2">
      <c r="A90" s="279" t="s">
        <v>1081</v>
      </c>
      <c r="B90" s="279" t="s">
        <v>1082</v>
      </c>
      <c r="C90" s="279" t="s">
        <v>1108</v>
      </c>
      <c r="D90" s="279" t="s">
        <v>1084</v>
      </c>
      <c r="E90" s="280" t="s">
        <v>635</v>
      </c>
      <c r="F90" s="280" t="s">
        <v>43</v>
      </c>
      <c r="G90" s="281">
        <f>VLOOKUP(E90,[1]สินค้าทั้งหมด!C:I,4,FALSE)</f>
        <v>1980</v>
      </c>
      <c r="H90" s="281">
        <f>VLOOKUP(E90,[1]สินค้าทั้งหมด!C:I,5,FALSE)</f>
        <v>1850</v>
      </c>
      <c r="I90" s="281"/>
      <c r="K90" t="s">
        <v>1050</v>
      </c>
      <c r="L90" s="279" t="s">
        <v>1094</v>
      </c>
      <c r="M90" s="279" t="s">
        <v>1086</v>
      </c>
      <c r="N90" t="s">
        <v>1115</v>
      </c>
      <c r="O90" s="279" t="s">
        <v>1087</v>
      </c>
      <c r="P90" s="283" t="str">
        <f>IFERROR(VLOOKUP(E90,[1]ราคาพิเศษ!A:F,6,FALSE),"")</f>
        <v/>
      </c>
      <c r="R90" s="281" t="s">
        <v>42</v>
      </c>
      <c r="S90" s="285" t="s">
        <v>110</v>
      </c>
      <c r="T90" s="280" t="s">
        <v>1089</v>
      </c>
      <c r="U90" s="280"/>
      <c r="V90" s="279" t="s">
        <v>1116</v>
      </c>
      <c r="W90" s="279">
        <v>0.2</v>
      </c>
    </row>
    <row r="91" spans="1:23" ht="17" x14ac:dyDescent="0.2">
      <c r="A91" s="279" t="s">
        <v>1081</v>
      </c>
      <c r="B91" s="279" t="s">
        <v>1082</v>
      </c>
      <c r="C91" s="279" t="s">
        <v>1108</v>
      </c>
      <c r="D91" s="279" t="s">
        <v>1084</v>
      </c>
      <c r="E91" s="280" t="s">
        <v>636</v>
      </c>
      <c r="F91" s="280" t="s">
        <v>638</v>
      </c>
      <c r="G91" s="281">
        <f>VLOOKUP(E91,[1]สินค้าทั้งหมด!C:I,4,FALSE)</f>
        <v>2110</v>
      </c>
      <c r="H91" s="281">
        <f>VLOOKUP(E91,[1]สินค้าทั้งหมด!C:I,5,FALSE)</f>
        <v>1970</v>
      </c>
      <c r="I91" s="281"/>
      <c r="K91" t="s">
        <v>1050</v>
      </c>
      <c r="L91" s="279" t="s">
        <v>2</v>
      </c>
      <c r="M91" s="279" t="s">
        <v>1086</v>
      </c>
      <c r="N91" t="s">
        <v>1115</v>
      </c>
      <c r="O91" s="279" t="s">
        <v>1087</v>
      </c>
      <c r="P91" s="283" t="str">
        <f>IFERROR(VLOOKUP(E91,[1]ราคาพิเศษ!A:F,6,FALSE),"")</f>
        <v/>
      </c>
      <c r="R91" s="281" t="s">
        <v>637</v>
      </c>
      <c r="S91" s="285" t="s">
        <v>110</v>
      </c>
      <c r="T91" s="280" t="s">
        <v>1089</v>
      </c>
      <c r="U91" s="280"/>
      <c r="V91" s="279" t="s">
        <v>1116</v>
      </c>
      <c r="W91" s="279">
        <v>0.2</v>
      </c>
    </row>
    <row r="92" spans="1:23" ht="17" x14ac:dyDescent="0.2">
      <c r="A92" s="279" t="s">
        <v>1081</v>
      </c>
      <c r="B92" s="279" t="s">
        <v>1082</v>
      </c>
      <c r="C92" s="279" t="s">
        <v>1108</v>
      </c>
      <c r="D92" s="279" t="s">
        <v>1084</v>
      </c>
      <c r="E92" s="280" t="s">
        <v>639</v>
      </c>
      <c r="F92" s="280" t="s">
        <v>641</v>
      </c>
      <c r="G92" s="281">
        <f>VLOOKUP(E92,[1]สินค้าทั้งหมด!C:I,4,FALSE)</f>
        <v>2110</v>
      </c>
      <c r="H92" s="281">
        <f>VLOOKUP(E92,[1]สินค้าทั้งหมด!C:I,5,FALSE)</f>
        <v>1970</v>
      </c>
      <c r="I92" s="281"/>
      <c r="K92" t="s">
        <v>1050</v>
      </c>
      <c r="L92" s="279" t="s">
        <v>2</v>
      </c>
      <c r="M92" s="279" t="s">
        <v>1</v>
      </c>
      <c r="N92" t="s">
        <v>1115</v>
      </c>
      <c r="O92" s="279" t="s">
        <v>1087</v>
      </c>
      <c r="P92" s="283" t="str">
        <f>IFERROR(VLOOKUP(E92,[1]ราคาพิเศษ!A:F,6,FALSE),"")</f>
        <v/>
      </c>
      <c r="R92" s="281" t="s">
        <v>640</v>
      </c>
      <c r="S92" s="285" t="s">
        <v>110</v>
      </c>
      <c r="T92" s="280" t="s">
        <v>1089</v>
      </c>
      <c r="U92" s="280"/>
      <c r="V92" s="279" t="s">
        <v>1116</v>
      </c>
      <c r="W92" s="279">
        <v>0.2</v>
      </c>
    </row>
    <row r="93" spans="1:23" ht="17" x14ac:dyDescent="0.2">
      <c r="A93" s="279" t="s">
        <v>1081</v>
      </c>
      <c r="B93" s="279" t="s">
        <v>1082</v>
      </c>
      <c r="C93" s="279" t="s">
        <v>1108</v>
      </c>
      <c r="D93" s="279" t="s">
        <v>1084</v>
      </c>
      <c r="E93" s="280" t="s">
        <v>642</v>
      </c>
      <c r="F93" s="280" t="s">
        <v>644</v>
      </c>
      <c r="G93" s="281">
        <f>VLOOKUP(E93,[1]สินค้าทั้งหมด!C:I,4,FALSE)</f>
        <v>2310</v>
      </c>
      <c r="H93" s="281">
        <f>VLOOKUP(E93,[1]สินค้าทั้งหมด!C:I,5,FALSE)</f>
        <v>2160</v>
      </c>
      <c r="I93" s="281"/>
      <c r="K93" t="s">
        <v>1050</v>
      </c>
      <c r="L93" s="279" t="s">
        <v>1094</v>
      </c>
      <c r="M93" s="279" t="s">
        <v>1086</v>
      </c>
      <c r="N93" t="s">
        <v>1115</v>
      </c>
      <c r="O93" s="279" t="s">
        <v>1087</v>
      </c>
      <c r="P93" s="283" t="str">
        <f>IFERROR(VLOOKUP(E93,[1]ราคาพิเศษ!A:F,6,FALSE),"")</f>
        <v/>
      </c>
      <c r="R93" s="281" t="s">
        <v>643</v>
      </c>
      <c r="S93" s="285" t="s">
        <v>110</v>
      </c>
      <c r="T93" s="280" t="s">
        <v>1089</v>
      </c>
      <c r="U93" s="280"/>
      <c r="V93" s="279" t="s">
        <v>1116</v>
      </c>
      <c r="W93" s="279">
        <v>0.2</v>
      </c>
    </row>
    <row r="94" spans="1:23" ht="17" x14ac:dyDescent="0.2">
      <c r="A94" s="279" t="s">
        <v>1081</v>
      </c>
      <c r="B94" s="279" t="s">
        <v>1082</v>
      </c>
      <c r="C94" s="279" t="s">
        <v>1108</v>
      </c>
      <c r="D94" s="279" t="s">
        <v>1084</v>
      </c>
      <c r="E94" s="280" t="s">
        <v>645</v>
      </c>
      <c r="F94" s="280" t="s">
        <v>647</v>
      </c>
      <c r="G94" s="281">
        <f>VLOOKUP(E94,[1]สินค้าทั้งหมด!C:I,4,FALSE)</f>
        <v>2310</v>
      </c>
      <c r="H94" s="281">
        <f>VLOOKUP(E94,[1]สินค้าทั้งหมด!C:I,5,FALSE)</f>
        <v>2160</v>
      </c>
      <c r="I94" s="281"/>
      <c r="K94" t="s">
        <v>1050</v>
      </c>
      <c r="L94" s="279" t="s">
        <v>1094</v>
      </c>
      <c r="M94" s="279" t="s">
        <v>1</v>
      </c>
      <c r="N94" t="s">
        <v>1115</v>
      </c>
      <c r="O94" s="279" t="s">
        <v>1087</v>
      </c>
      <c r="P94" s="283" t="str">
        <f>IFERROR(VLOOKUP(E94,[1]ราคาพิเศษ!A:F,6,FALSE),"")</f>
        <v/>
      </c>
      <c r="R94" s="281" t="s">
        <v>646</v>
      </c>
      <c r="S94" s="285" t="s">
        <v>110</v>
      </c>
      <c r="T94" s="280" t="s">
        <v>1089</v>
      </c>
      <c r="U94" s="280"/>
      <c r="V94" s="279" t="s">
        <v>1116</v>
      </c>
      <c r="W94" s="279">
        <v>0.2</v>
      </c>
    </row>
    <row r="95" spans="1:23" ht="17" x14ac:dyDescent="0.2">
      <c r="A95" s="279" t="s">
        <v>1081</v>
      </c>
      <c r="B95" s="279" t="s">
        <v>1082</v>
      </c>
      <c r="C95" s="279" t="s">
        <v>1108</v>
      </c>
      <c r="D95" s="279" t="s">
        <v>1084</v>
      </c>
      <c r="E95" s="280" t="s">
        <v>29</v>
      </c>
      <c r="F95" s="280" t="s">
        <v>31</v>
      </c>
      <c r="G95" s="281">
        <f>VLOOKUP(E95,[1]สินค้าทั้งหมด!C:I,4,FALSE)</f>
        <v>990</v>
      </c>
      <c r="H95" s="281">
        <f>VLOOKUP(E95,[1]สินค้าทั้งหมด!C:I,5,FALSE)</f>
        <v>925.23364485981301</v>
      </c>
      <c r="I95" s="281"/>
      <c r="K95" t="s">
        <v>1117</v>
      </c>
      <c r="L95" s="279" t="s">
        <v>1094</v>
      </c>
      <c r="M95" s="279" t="s">
        <v>1087</v>
      </c>
      <c r="N95" t="s">
        <v>1088</v>
      </c>
      <c r="O95" s="279" t="s">
        <v>1087</v>
      </c>
      <c r="P95" s="283" t="str">
        <f>IFERROR(VLOOKUP(E95,[1]ราคาพิเศษ!A:F,6,FALSE),"")</f>
        <v/>
      </c>
      <c r="R95" s="281" t="s">
        <v>30</v>
      </c>
      <c r="S95" s="288" t="s">
        <v>26</v>
      </c>
      <c r="T95" s="280" t="s">
        <v>1089</v>
      </c>
      <c r="U95" s="280"/>
      <c r="V95" s="279" t="s">
        <v>1116</v>
      </c>
      <c r="W95" s="279">
        <v>0.2</v>
      </c>
    </row>
    <row r="96" spans="1:23" ht="17" x14ac:dyDescent="0.2">
      <c r="A96" s="279" t="s">
        <v>1081</v>
      </c>
      <c r="B96" s="279" t="s">
        <v>1082</v>
      </c>
      <c r="C96" s="279" t="s">
        <v>1108</v>
      </c>
      <c r="D96" s="279" t="s">
        <v>1084</v>
      </c>
      <c r="E96" s="6" t="s">
        <v>659</v>
      </c>
      <c r="F96" s="280" t="s">
        <v>661</v>
      </c>
      <c r="G96" s="281">
        <f>VLOOKUP(E96,[1]สินค้าทั้งหมด!C:I,4,FALSE)</f>
        <v>3510</v>
      </c>
      <c r="H96" s="281">
        <f>VLOOKUP(E96,[1]สินค้าทั้งหมด!C:I,5,FALSE)</f>
        <v>3280</v>
      </c>
      <c r="I96" s="281"/>
      <c r="K96" t="s">
        <v>1051</v>
      </c>
      <c r="L96" s="279" t="s">
        <v>2</v>
      </c>
      <c r="M96" s="279" t="s">
        <v>1086</v>
      </c>
      <c r="N96" t="s">
        <v>1115</v>
      </c>
      <c r="O96" s="279" t="s">
        <v>1087</v>
      </c>
      <c r="P96" s="283" t="str">
        <f>IFERROR(VLOOKUP(E96,[1]ราคาพิเศษ!A:F,6,FALSE),"")</f>
        <v/>
      </c>
      <c r="R96" s="281" t="s">
        <v>660</v>
      </c>
      <c r="S96" s="285" t="s">
        <v>110</v>
      </c>
      <c r="T96" s="280" t="s">
        <v>1089</v>
      </c>
      <c r="U96" s="280"/>
      <c r="V96" s="279" t="s">
        <v>1096</v>
      </c>
      <c r="W96" s="279">
        <v>0.2</v>
      </c>
    </row>
    <row r="97" spans="1:23" ht="17" x14ac:dyDescent="0.2">
      <c r="A97" s="279" t="s">
        <v>1081</v>
      </c>
      <c r="B97" s="279" t="s">
        <v>1082</v>
      </c>
      <c r="C97" s="279" t="s">
        <v>1108</v>
      </c>
      <c r="D97" s="279" t="s">
        <v>1084</v>
      </c>
      <c r="E97" s="6" t="s">
        <v>662</v>
      </c>
      <c r="F97" s="280" t="s">
        <v>664</v>
      </c>
      <c r="G97" s="281">
        <f>VLOOKUP(E97,[1]สินค้าทั้งหมด!C:I,4,FALSE)</f>
        <v>3510</v>
      </c>
      <c r="H97" s="281">
        <f>VLOOKUP(E97,[1]สินค้าทั้งหมด!C:I,5,FALSE)</f>
        <v>3280</v>
      </c>
      <c r="I97" s="281"/>
      <c r="K97" t="s">
        <v>1051</v>
      </c>
      <c r="L97" s="279" t="s">
        <v>2</v>
      </c>
      <c r="M97" s="279" t="s">
        <v>1</v>
      </c>
      <c r="N97" t="s">
        <v>1115</v>
      </c>
      <c r="O97" s="279" t="s">
        <v>1087</v>
      </c>
      <c r="P97" s="283" t="str">
        <f>IFERROR(VLOOKUP(E97,[1]ราคาพิเศษ!A:F,6,FALSE),"")</f>
        <v/>
      </c>
      <c r="R97" s="281" t="s">
        <v>663</v>
      </c>
      <c r="S97" s="285" t="s">
        <v>110</v>
      </c>
      <c r="T97" s="280" t="s">
        <v>1089</v>
      </c>
      <c r="U97" s="280"/>
      <c r="V97" s="279" t="s">
        <v>1096</v>
      </c>
      <c r="W97" s="279">
        <v>0.2</v>
      </c>
    </row>
    <row r="98" spans="1:23" ht="17" x14ac:dyDescent="0.2">
      <c r="A98" s="279" t="s">
        <v>1081</v>
      </c>
      <c r="B98" s="279" t="s">
        <v>1082</v>
      </c>
      <c r="C98" s="279" t="s">
        <v>1108</v>
      </c>
      <c r="D98" s="279" t="s">
        <v>1084</v>
      </c>
      <c r="E98" s="6" t="s">
        <v>128</v>
      </c>
      <c r="F98" s="280" t="s">
        <v>130</v>
      </c>
      <c r="G98" s="281">
        <f>VLOOKUP(E98,[1]สินค้าทั้งหมด!C:I,4,FALSE)</f>
        <v>3900</v>
      </c>
      <c r="H98" s="281">
        <f>VLOOKUP(E98,[1]สินค้าทั้งหมด!C:I,5,FALSE)</f>
        <v>3640</v>
      </c>
      <c r="I98" s="281"/>
      <c r="K98" t="s">
        <v>1051</v>
      </c>
      <c r="L98" s="279" t="s">
        <v>1094</v>
      </c>
      <c r="M98" s="279" t="s">
        <v>1086</v>
      </c>
      <c r="N98" t="s">
        <v>1115</v>
      </c>
      <c r="O98" s="279" t="s">
        <v>1087</v>
      </c>
      <c r="P98" s="283" t="str">
        <f>IFERROR(VLOOKUP(E98,[1]ราคาพิเศษ!A:F,6,FALSE),"")</f>
        <v/>
      </c>
      <c r="R98" s="281" t="s">
        <v>129</v>
      </c>
      <c r="S98" s="285" t="s">
        <v>110</v>
      </c>
      <c r="T98" s="280" t="s">
        <v>1089</v>
      </c>
      <c r="U98" s="280"/>
      <c r="V98" s="279" t="s">
        <v>1096</v>
      </c>
      <c r="W98" s="279">
        <v>0.2</v>
      </c>
    </row>
    <row r="99" spans="1:23" ht="17" x14ac:dyDescent="0.2">
      <c r="A99" s="279" t="s">
        <v>1081</v>
      </c>
      <c r="B99" s="279" t="s">
        <v>1082</v>
      </c>
      <c r="C99" s="279" t="s">
        <v>1108</v>
      </c>
      <c r="D99" s="279" t="s">
        <v>1084</v>
      </c>
      <c r="E99" s="6" t="s">
        <v>665</v>
      </c>
      <c r="F99" s="280" t="s">
        <v>667</v>
      </c>
      <c r="G99" s="281">
        <f>VLOOKUP(E99,[1]สินค้าทั้งหมด!C:I,4,FALSE)</f>
        <v>3900</v>
      </c>
      <c r="H99" s="281">
        <f>VLOOKUP(E99,[1]สินค้าทั้งหมด!C:I,5,FALSE)</f>
        <v>3640</v>
      </c>
      <c r="I99" s="281"/>
      <c r="K99" t="s">
        <v>1051</v>
      </c>
      <c r="L99" s="279" t="s">
        <v>1094</v>
      </c>
      <c r="M99" s="279" t="s">
        <v>1</v>
      </c>
      <c r="N99" t="s">
        <v>1115</v>
      </c>
      <c r="O99" s="279" t="s">
        <v>1087</v>
      </c>
      <c r="P99" s="283" t="str">
        <f>IFERROR(VLOOKUP(E99,[1]ราคาพิเศษ!A:F,6,FALSE),"")</f>
        <v/>
      </c>
      <c r="R99" s="281" t="s">
        <v>666</v>
      </c>
      <c r="S99" s="285" t="s">
        <v>110</v>
      </c>
      <c r="T99" s="280" t="s">
        <v>1089</v>
      </c>
      <c r="U99" s="280"/>
      <c r="V99" s="279" t="s">
        <v>1096</v>
      </c>
      <c r="W99" s="279">
        <v>0.2</v>
      </c>
    </row>
    <row r="100" spans="1:23" ht="17" x14ac:dyDescent="0.2">
      <c r="A100" s="279" t="s">
        <v>1081</v>
      </c>
      <c r="B100" s="279" t="s">
        <v>1082</v>
      </c>
      <c r="C100" s="279" t="s">
        <v>1108</v>
      </c>
      <c r="D100" s="279" t="s">
        <v>1084</v>
      </c>
      <c r="E100" s="280" t="s">
        <v>669</v>
      </c>
      <c r="F100" s="280" t="s">
        <v>671</v>
      </c>
      <c r="G100" s="281">
        <f>VLOOKUP(E100,[1]สินค้าทั้งหมด!C:I,4,FALSE)</f>
        <v>2080</v>
      </c>
      <c r="H100" s="281">
        <f>VLOOKUP(E100,[1]สินค้าทั้งหมด!C:I,5,FALSE)</f>
        <v>1940</v>
      </c>
      <c r="I100" s="281"/>
      <c r="J100" s="279" t="s">
        <v>1118</v>
      </c>
      <c r="L100" s="279" t="s">
        <v>1087</v>
      </c>
      <c r="M100" s="279" t="s">
        <v>1087</v>
      </c>
      <c r="N100" t="s">
        <v>1087</v>
      </c>
      <c r="O100" s="279" t="s">
        <v>1087</v>
      </c>
      <c r="P100" s="283" t="str">
        <f>IFERROR(VLOOKUP(E100,[1]ราคาพิเศษ!A:F,6,FALSE),"")</f>
        <v/>
      </c>
      <c r="R100" s="281" t="s">
        <v>670</v>
      </c>
      <c r="S100" s="285" t="s">
        <v>110</v>
      </c>
      <c r="T100" s="280" t="s">
        <v>1089</v>
      </c>
      <c r="U100" s="280">
        <v>706487022329</v>
      </c>
      <c r="V100" s="279" t="s">
        <v>1102</v>
      </c>
      <c r="W100" s="279">
        <v>0.06</v>
      </c>
    </row>
    <row r="101" spans="1:23" ht="17" x14ac:dyDescent="0.2">
      <c r="A101" s="279" t="s">
        <v>1081</v>
      </c>
      <c r="B101" s="279" t="s">
        <v>1082</v>
      </c>
      <c r="C101" s="279"/>
      <c r="D101" s="279" t="s">
        <v>1084</v>
      </c>
      <c r="E101" s="280" t="s">
        <v>672</v>
      </c>
      <c r="F101" s="280" t="s">
        <v>674</v>
      </c>
      <c r="G101" s="281">
        <f>VLOOKUP(E101,[1]สินค้าทั้งหมด!C:I,4,FALSE)</f>
        <v>980</v>
      </c>
      <c r="H101" s="281">
        <f>VLOOKUP(E101,[1]สินค้าทั้งหมด!C:I,5,FALSE)</f>
        <v>920</v>
      </c>
      <c r="I101" s="281"/>
      <c r="J101" s="279" t="s">
        <v>1119</v>
      </c>
      <c r="L101" s="279" t="s">
        <v>1087</v>
      </c>
      <c r="M101" s="279" t="s">
        <v>1087</v>
      </c>
      <c r="N101" s="279" t="s">
        <v>1087</v>
      </c>
      <c r="O101" s="279" t="s">
        <v>1087</v>
      </c>
      <c r="P101" s="283" t="str">
        <f>IFERROR(VLOOKUP(E101,[1]ราคาพิเศษ!A:F,6,FALSE),"")</f>
        <v/>
      </c>
      <c r="R101" s="281" t="s">
        <v>673</v>
      </c>
      <c r="S101" s="285" t="s">
        <v>110</v>
      </c>
      <c r="T101" s="280" t="s">
        <v>1089</v>
      </c>
      <c r="U101" s="280">
        <v>706487015512</v>
      </c>
      <c r="V101" s="279" t="s">
        <v>1102</v>
      </c>
      <c r="W101" s="279">
        <v>0.06</v>
      </c>
    </row>
    <row r="102" spans="1:23" ht="17" x14ac:dyDescent="0.2">
      <c r="A102" s="279" t="s">
        <v>1081</v>
      </c>
      <c r="B102" s="279" t="s">
        <v>1082</v>
      </c>
      <c r="C102" s="279"/>
      <c r="D102" s="279" t="s">
        <v>1084</v>
      </c>
      <c r="E102" s="280" t="s">
        <v>675</v>
      </c>
      <c r="F102" s="280" t="s">
        <v>677</v>
      </c>
      <c r="G102" s="281">
        <f>VLOOKUP(E102,[1]สินค้าทั้งหมด!C:I,4,FALSE)</f>
        <v>2280</v>
      </c>
      <c r="H102" s="281">
        <f>VLOOKUP(E102,[1]สินค้าทั้งหมด!C:I,5,FALSE)</f>
        <v>2130</v>
      </c>
      <c r="I102" s="281"/>
      <c r="J102" s="279" t="s">
        <v>1119</v>
      </c>
      <c r="L102" s="279" t="s">
        <v>1087</v>
      </c>
      <c r="M102" s="279" t="s">
        <v>1087</v>
      </c>
      <c r="N102" s="279" t="s">
        <v>1087</v>
      </c>
      <c r="O102" s="279" t="s">
        <v>1087</v>
      </c>
      <c r="P102" s="283" t="str">
        <f>IFERROR(VLOOKUP(E102,[1]ราคาพิเศษ!A:F,6,FALSE),"")</f>
        <v/>
      </c>
      <c r="R102" s="281" t="s">
        <v>676</v>
      </c>
      <c r="S102" s="285" t="s">
        <v>110</v>
      </c>
      <c r="T102" s="280" t="s">
        <v>1089</v>
      </c>
      <c r="U102" s="280">
        <v>5706991017618</v>
      </c>
      <c r="V102" s="279" t="s">
        <v>1102</v>
      </c>
      <c r="W102" s="279">
        <v>0.06</v>
      </c>
    </row>
    <row r="103" spans="1:23" ht="17" x14ac:dyDescent="0.2">
      <c r="A103" s="279" t="s">
        <v>1081</v>
      </c>
      <c r="B103" s="279" t="s">
        <v>1082</v>
      </c>
      <c r="C103" s="279" t="s">
        <v>1108</v>
      </c>
      <c r="D103" s="279" t="s">
        <v>1084</v>
      </c>
      <c r="E103" s="280" t="s">
        <v>700</v>
      </c>
      <c r="F103" s="280" t="s">
        <v>702</v>
      </c>
      <c r="G103" s="281">
        <f>VLOOKUP(E103,[1]สินค้าทั้งหมด!C:I,4,FALSE)</f>
        <v>6470</v>
      </c>
      <c r="H103" s="281">
        <f>VLOOKUP(E103,[1]สินค้าทั้งหมด!C:I,5,FALSE)</f>
        <v>6050</v>
      </c>
      <c r="I103" s="281"/>
      <c r="K103" t="s">
        <v>1120</v>
      </c>
      <c r="L103" s="279" t="s">
        <v>2</v>
      </c>
      <c r="M103" s="279" t="s">
        <v>1</v>
      </c>
      <c r="N103" t="s">
        <v>1088</v>
      </c>
      <c r="O103" s="279" t="s">
        <v>1087</v>
      </c>
      <c r="P103" s="283" t="str">
        <f>IFERROR(VLOOKUP(E103,[1]ราคาพิเศษ!A:F,6,FALSE),"")</f>
        <v/>
      </c>
      <c r="R103" s="281" t="s">
        <v>701</v>
      </c>
      <c r="S103" s="285" t="s">
        <v>110</v>
      </c>
      <c r="T103" s="280" t="s">
        <v>1089</v>
      </c>
      <c r="U103" s="280"/>
      <c r="V103" s="279" t="s">
        <v>1121</v>
      </c>
      <c r="W103" s="279">
        <v>0.2</v>
      </c>
    </row>
    <row r="104" spans="1:23" ht="17" x14ac:dyDescent="0.2">
      <c r="A104" s="279" t="s">
        <v>1081</v>
      </c>
      <c r="B104" s="279" t="s">
        <v>1082</v>
      </c>
      <c r="C104" s="279" t="s">
        <v>1108</v>
      </c>
      <c r="D104" s="279" t="s">
        <v>1084</v>
      </c>
      <c r="E104" s="280" t="s">
        <v>703</v>
      </c>
      <c r="F104" s="280" t="s">
        <v>705</v>
      </c>
      <c r="G104" s="281">
        <f>VLOOKUP(E104,[1]สินค้าทั้งหมด!C:I,4,FALSE)</f>
        <v>7120</v>
      </c>
      <c r="H104" s="281">
        <f>VLOOKUP(E104,[1]สินค้าทั้งหมด!C:I,5,FALSE)</f>
        <v>6650</v>
      </c>
      <c r="I104" s="281"/>
      <c r="K104" t="s">
        <v>1120</v>
      </c>
      <c r="L104" s="279" t="s">
        <v>1094</v>
      </c>
      <c r="M104" s="279" t="s">
        <v>1</v>
      </c>
      <c r="N104" t="s">
        <v>1088</v>
      </c>
      <c r="O104" s="279" t="s">
        <v>1087</v>
      </c>
      <c r="P104" s="283" t="str">
        <f>IFERROR(VLOOKUP(E104,[1]ราคาพิเศษ!A:F,6,FALSE),"")</f>
        <v/>
      </c>
      <c r="R104" s="281" t="s">
        <v>704</v>
      </c>
      <c r="S104" s="285" t="s">
        <v>110</v>
      </c>
      <c r="T104" s="280" t="s">
        <v>1089</v>
      </c>
      <c r="U104" s="280"/>
      <c r="V104" s="279" t="s">
        <v>1121</v>
      </c>
      <c r="W104" s="279">
        <v>0.2</v>
      </c>
    </row>
    <row r="105" spans="1:23" ht="17" x14ac:dyDescent="0.2">
      <c r="A105" s="279" t="s">
        <v>1081</v>
      </c>
      <c r="B105" s="279" t="s">
        <v>1082</v>
      </c>
      <c r="C105" s="279" t="s">
        <v>1108</v>
      </c>
      <c r="D105" s="279" t="s">
        <v>1084</v>
      </c>
      <c r="E105" s="280" t="s">
        <v>706</v>
      </c>
      <c r="F105" s="280" t="s">
        <v>708</v>
      </c>
      <c r="G105" s="281">
        <f>VLOOKUP(E105,[1]สินค้าทั้งหมด!C:I,4,FALSE)</f>
        <v>6470</v>
      </c>
      <c r="H105" s="281">
        <f>VLOOKUP(E105,[1]สินค้าทั้งหมด!C:I,5,FALSE)</f>
        <v>6050</v>
      </c>
      <c r="I105" s="281"/>
      <c r="K105" t="s">
        <v>1120</v>
      </c>
      <c r="L105" s="279" t="s">
        <v>2</v>
      </c>
      <c r="M105" s="279" t="s">
        <v>1</v>
      </c>
      <c r="N105" t="s">
        <v>1097</v>
      </c>
      <c r="O105" s="279" t="s">
        <v>1087</v>
      </c>
      <c r="P105" s="283" t="str">
        <f>IFERROR(VLOOKUP(E105,[1]ราคาพิเศษ!A:F,6,FALSE),"")</f>
        <v/>
      </c>
      <c r="R105" s="281" t="s">
        <v>707</v>
      </c>
      <c r="S105" s="285" t="s">
        <v>110</v>
      </c>
      <c r="T105" s="280" t="s">
        <v>1089</v>
      </c>
      <c r="U105" s="280"/>
      <c r="V105" s="279" t="s">
        <v>1121</v>
      </c>
      <c r="W105" s="279">
        <v>0.2</v>
      </c>
    </row>
    <row r="106" spans="1:23" ht="17" x14ac:dyDescent="0.2">
      <c r="A106" s="279" t="s">
        <v>1081</v>
      </c>
      <c r="B106" s="279" t="s">
        <v>1082</v>
      </c>
      <c r="C106" s="279" t="s">
        <v>1108</v>
      </c>
      <c r="D106" s="279" t="s">
        <v>1084</v>
      </c>
      <c r="E106" s="280" t="s">
        <v>709</v>
      </c>
      <c r="F106" s="280" t="s">
        <v>711</v>
      </c>
      <c r="G106" s="281">
        <f>VLOOKUP(E106,[1]สินค้าทั้งหมด!C:I,4,FALSE)</f>
        <v>7120</v>
      </c>
      <c r="H106" s="281">
        <f>VLOOKUP(E106,[1]สินค้าทั้งหมด!C:I,5,FALSE)</f>
        <v>6650</v>
      </c>
      <c r="I106" s="281"/>
      <c r="K106" t="s">
        <v>1120</v>
      </c>
      <c r="L106" s="279" t="s">
        <v>1094</v>
      </c>
      <c r="M106" s="279" t="s">
        <v>1</v>
      </c>
      <c r="N106" t="s">
        <v>1097</v>
      </c>
      <c r="O106" s="279" t="s">
        <v>1087</v>
      </c>
      <c r="P106" s="283" t="str">
        <f>IFERROR(VLOOKUP(E106,[1]ราคาพิเศษ!A:F,6,FALSE),"")</f>
        <v/>
      </c>
      <c r="R106" s="281" t="s">
        <v>710</v>
      </c>
      <c r="S106" s="285" t="s">
        <v>110</v>
      </c>
      <c r="T106" s="280" t="s">
        <v>1089</v>
      </c>
      <c r="U106" s="280"/>
      <c r="V106" s="279" t="s">
        <v>1121</v>
      </c>
      <c r="W106" s="279">
        <v>0.2</v>
      </c>
    </row>
    <row r="107" spans="1:23" ht="17" x14ac:dyDescent="0.2">
      <c r="A107" s="279" t="s">
        <v>1081</v>
      </c>
      <c r="B107" s="279" t="s">
        <v>1082</v>
      </c>
      <c r="C107" s="279" t="s">
        <v>1108</v>
      </c>
      <c r="D107" s="279" t="s">
        <v>1084</v>
      </c>
      <c r="E107" s="6" t="s">
        <v>712</v>
      </c>
      <c r="F107" s="280" t="s">
        <v>714</v>
      </c>
      <c r="G107" s="281">
        <f>VLOOKUP(E107,[1]สินค้าทั้งหมด!C:I,4,FALSE)</f>
        <v>9070</v>
      </c>
      <c r="H107" s="281">
        <f>VLOOKUP(E107,[1]สินค้าทั้งหมด!C:I,5,FALSE)</f>
        <v>8480</v>
      </c>
      <c r="I107" s="281"/>
      <c r="K107" t="s">
        <v>1120</v>
      </c>
      <c r="L107" s="279" t="s">
        <v>2</v>
      </c>
      <c r="M107" s="279" t="s">
        <v>1086</v>
      </c>
      <c r="N107" t="s">
        <v>1115</v>
      </c>
      <c r="O107" s="279" t="s">
        <v>1087</v>
      </c>
      <c r="P107" s="283" t="str">
        <f>IFERROR(VLOOKUP(E107,[1]ราคาพิเศษ!A:F,6,FALSE),"")</f>
        <v/>
      </c>
      <c r="R107" s="281" t="s">
        <v>713</v>
      </c>
      <c r="S107" s="285" t="s">
        <v>110</v>
      </c>
      <c r="T107" s="280" t="s">
        <v>1089</v>
      </c>
      <c r="U107" s="280"/>
      <c r="V107" s="279" t="s">
        <v>1121</v>
      </c>
      <c r="W107" s="279">
        <v>0.2</v>
      </c>
    </row>
    <row r="108" spans="1:23" ht="17" x14ac:dyDescent="0.2">
      <c r="A108" s="279" t="s">
        <v>1081</v>
      </c>
      <c r="B108" s="279" t="s">
        <v>1082</v>
      </c>
      <c r="C108" s="279" t="s">
        <v>1108</v>
      </c>
      <c r="D108" s="279" t="s">
        <v>1084</v>
      </c>
      <c r="E108" s="6" t="s">
        <v>715</v>
      </c>
      <c r="F108" s="280" t="s">
        <v>717</v>
      </c>
      <c r="G108" s="281">
        <f>VLOOKUP(E108,[1]สินค้าทั้งหมด!C:I,4,FALSE)</f>
        <v>9070</v>
      </c>
      <c r="H108" s="281">
        <f>VLOOKUP(E108,[1]สินค้าทั้งหมด!C:I,5,FALSE)</f>
        <v>8480</v>
      </c>
      <c r="I108" s="281"/>
      <c r="K108" t="s">
        <v>1120</v>
      </c>
      <c r="L108" s="279" t="s">
        <v>2</v>
      </c>
      <c r="M108" s="279" t="s">
        <v>1</v>
      </c>
      <c r="N108" t="s">
        <v>1115</v>
      </c>
      <c r="O108" s="279" t="s">
        <v>1087</v>
      </c>
      <c r="P108" s="283" t="str">
        <f>IFERROR(VLOOKUP(E108,[1]ราคาพิเศษ!A:F,6,FALSE),"")</f>
        <v/>
      </c>
      <c r="R108" s="281" t="s">
        <v>716</v>
      </c>
      <c r="S108" s="285" t="s">
        <v>110</v>
      </c>
      <c r="T108" s="280" t="s">
        <v>1089</v>
      </c>
      <c r="U108" s="280"/>
      <c r="V108" s="279" t="s">
        <v>1121</v>
      </c>
      <c r="W108" s="279">
        <v>0.2</v>
      </c>
    </row>
    <row r="109" spans="1:23" ht="17" x14ac:dyDescent="0.2">
      <c r="A109" s="279" t="s">
        <v>1081</v>
      </c>
      <c r="B109" s="279" t="s">
        <v>1082</v>
      </c>
      <c r="C109" s="279" t="s">
        <v>1108</v>
      </c>
      <c r="D109" s="279" t="s">
        <v>1084</v>
      </c>
      <c r="E109" s="6" t="s">
        <v>718</v>
      </c>
      <c r="F109" s="280" t="s">
        <v>720</v>
      </c>
      <c r="G109" s="281">
        <f>VLOOKUP(E109,[1]สินค้าทั้งหมด!C:I,4,FALSE)</f>
        <v>9720</v>
      </c>
      <c r="H109" s="281">
        <f>VLOOKUP(E109,[1]สินค้าทั้งหมด!C:I,5,FALSE)</f>
        <v>9080</v>
      </c>
      <c r="I109" s="281"/>
      <c r="K109" t="s">
        <v>1120</v>
      </c>
      <c r="L109" s="279" t="s">
        <v>1094</v>
      </c>
      <c r="M109" s="279" t="s">
        <v>1086</v>
      </c>
      <c r="N109" t="s">
        <v>1115</v>
      </c>
      <c r="O109" s="279" t="s">
        <v>1087</v>
      </c>
      <c r="P109" s="283" t="str">
        <f>IFERROR(VLOOKUP(E109,[1]ราคาพิเศษ!A:F,6,FALSE),"")</f>
        <v/>
      </c>
      <c r="R109" s="281" t="s">
        <v>719</v>
      </c>
      <c r="S109" s="285" t="s">
        <v>110</v>
      </c>
      <c r="T109" s="280" t="s">
        <v>1089</v>
      </c>
      <c r="U109" s="280"/>
      <c r="V109" s="279" t="s">
        <v>1121</v>
      </c>
      <c r="W109" s="279">
        <v>0.2</v>
      </c>
    </row>
    <row r="110" spans="1:23" ht="17" x14ac:dyDescent="0.2">
      <c r="A110" s="279" t="s">
        <v>1081</v>
      </c>
      <c r="B110" s="279" t="s">
        <v>1082</v>
      </c>
      <c r="C110" s="279" t="s">
        <v>1108</v>
      </c>
      <c r="D110" s="279" t="s">
        <v>1084</v>
      </c>
      <c r="E110" s="6" t="s">
        <v>721</v>
      </c>
      <c r="F110" s="280" t="s">
        <v>723</v>
      </c>
      <c r="G110" s="281">
        <f>VLOOKUP(E110,[1]สินค้าทั้งหมด!C:I,4,FALSE)</f>
        <v>9720</v>
      </c>
      <c r="H110" s="281">
        <f>VLOOKUP(E110,[1]สินค้าทั้งหมด!C:I,5,FALSE)</f>
        <v>9080</v>
      </c>
      <c r="I110" s="281"/>
      <c r="K110" t="s">
        <v>1120</v>
      </c>
      <c r="L110" s="279" t="s">
        <v>1094</v>
      </c>
      <c r="M110" s="279" t="s">
        <v>1</v>
      </c>
      <c r="N110" t="s">
        <v>1115</v>
      </c>
      <c r="O110" s="279" t="s">
        <v>1087</v>
      </c>
      <c r="P110" s="283" t="str">
        <f>IFERROR(VLOOKUP(E110,[1]ราคาพิเศษ!A:F,6,FALSE),"")</f>
        <v/>
      </c>
      <c r="R110" s="281" t="s">
        <v>722</v>
      </c>
      <c r="S110" s="285" t="s">
        <v>110</v>
      </c>
      <c r="T110" s="280" t="s">
        <v>1089</v>
      </c>
      <c r="U110" s="280"/>
      <c r="V110" s="279" t="s">
        <v>1121</v>
      </c>
      <c r="W110" s="279">
        <v>0.2</v>
      </c>
    </row>
    <row r="111" spans="1:23" ht="17" x14ac:dyDescent="0.2">
      <c r="A111" s="279" t="s">
        <v>1081</v>
      </c>
      <c r="B111" s="279" t="s">
        <v>1082</v>
      </c>
      <c r="C111" s="279" t="s">
        <v>1108</v>
      </c>
      <c r="D111" s="279" t="s">
        <v>1084</v>
      </c>
      <c r="E111" s="6" t="s">
        <v>724</v>
      </c>
      <c r="F111" s="280" t="s">
        <v>726</v>
      </c>
      <c r="G111" s="281">
        <f>VLOOKUP(E111,[1]สินค้าทั้งหมด!C:I,4,FALSE)</f>
        <v>3710</v>
      </c>
      <c r="H111" s="281">
        <f>VLOOKUP(E111,[1]สินค้าทั้งหมด!C:I,5,FALSE)</f>
        <v>3470</v>
      </c>
      <c r="I111" s="281"/>
      <c r="K111" t="s">
        <v>1120</v>
      </c>
      <c r="L111" s="279" t="s">
        <v>1094</v>
      </c>
      <c r="M111" s="279" t="s">
        <v>1086</v>
      </c>
      <c r="N111" t="s">
        <v>1115</v>
      </c>
      <c r="O111" s="279" t="s">
        <v>1087</v>
      </c>
      <c r="P111" s="283" t="str">
        <f>IFERROR(VLOOKUP(E111,[1]ราคาพิเศษ!A:F,6,FALSE),"")</f>
        <v/>
      </c>
      <c r="R111" s="281" t="s">
        <v>725</v>
      </c>
      <c r="S111" s="285" t="s">
        <v>110</v>
      </c>
      <c r="T111" s="280" t="s">
        <v>1089</v>
      </c>
      <c r="U111" s="280"/>
      <c r="V111" s="279" t="s">
        <v>1121</v>
      </c>
      <c r="W111" s="279">
        <v>0.2</v>
      </c>
    </row>
    <row r="112" spans="1:23" ht="17" x14ac:dyDescent="0.2">
      <c r="A112" s="279" t="s">
        <v>1081</v>
      </c>
      <c r="B112" s="279" t="s">
        <v>1082</v>
      </c>
      <c r="C112" s="279" t="s">
        <v>1108</v>
      </c>
      <c r="D112" s="279" t="s">
        <v>1084</v>
      </c>
      <c r="E112" s="6" t="s">
        <v>727</v>
      </c>
      <c r="F112" s="280" t="s">
        <v>729</v>
      </c>
      <c r="G112" s="281">
        <f>VLOOKUP(E112,[1]สินค้าทั้งหมด!C:I,4,FALSE)</f>
        <v>3710</v>
      </c>
      <c r="H112" s="281">
        <f>VLOOKUP(E112,[1]สินค้าทั้งหมด!C:I,5,FALSE)</f>
        <v>3470</v>
      </c>
      <c r="I112" s="281"/>
      <c r="K112" t="s">
        <v>1120</v>
      </c>
      <c r="L112" s="279" t="s">
        <v>1094</v>
      </c>
      <c r="M112" s="279" t="s">
        <v>1</v>
      </c>
      <c r="N112" t="s">
        <v>1115</v>
      </c>
      <c r="O112" s="279" t="s">
        <v>1087</v>
      </c>
      <c r="P112" s="283" t="str">
        <f>IFERROR(VLOOKUP(E112,[1]ราคาพิเศษ!A:F,6,FALSE),"")</f>
        <v/>
      </c>
      <c r="R112" s="281" t="s">
        <v>728</v>
      </c>
      <c r="S112" s="285" t="s">
        <v>110</v>
      </c>
      <c r="T112" s="280" t="s">
        <v>1089</v>
      </c>
      <c r="U112" s="280"/>
      <c r="V112" s="279" t="s">
        <v>1121</v>
      </c>
      <c r="W112" s="279">
        <v>0.2</v>
      </c>
    </row>
    <row r="113" spans="1:25" ht="17" x14ac:dyDescent="0.2">
      <c r="A113" s="279" t="s">
        <v>1081</v>
      </c>
      <c r="B113" s="279" t="s">
        <v>1082</v>
      </c>
      <c r="C113" s="279" t="s">
        <v>1108</v>
      </c>
      <c r="D113" s="279" t="s">
        <v>1084</v>
      </c>
      <c r="E113" s="280" t="s">
        <v>738</v>
      </c>
      <c r="F113" s="280" t="s">
        <v>740</v>
      </c>
      <c r="G113" s="281">
        <f>VLOOKUP(E113,[1]สินค้าทั้งหมด!C:I,4,FALSE)</f>
        <v>4840</v>
      </c>
      <c r="H113" s="281">
        <f>VLOOKUP(E113,[1]สินค้าทั้งหมด!C:I,5,FALSE)</f>
        <v>4520</v>
      </c>
      <c r="I113" s="281"/>
      <c r="K113" t="s">
        <v>1052</v>
      </c>
      <c r="L113" s="279" t="s">
        <v>2</v>
      </c>
      <c r="M113" s="279" t="s">
        <v>1</v>
      </c>
      <c r="N113" t="s">
        <v>1088</v>
      </c>
      <c r="O113" s="279" t="s">
        <v>1087</v>
      </c>
      <c r="P113" s="283" t="str">
        <f>IFERROR(VLOOKUP(E113,[1]ราคาพิเศษ!A:F,6,FALSE),"")</f>
        <v/>
      </c>
      <c r="R113" s="281" t="s">
        <v>739</v>
      </c>
      <c r="S113" s="285" t="s">
        <v>110</v>
      </c>
      <c r="T113" s="280" t="s">
        <v>1089</v>
      </c>
      <c r="U113" s="280">
        <v>5706991026092</v>
      </c>
      <c r="V113" s="279" t="s">
        <v>1121</v>
      </c>
      <c r="W113" s="279">
        <v>0.2</v>
      </c>
    </row>
    <row r="114" spans="1:25" ht="17" x14ac:dyDescent="0.2">
      <c r="A114" s="279" t="s">
        <v>1081</v>
      </c>
      <c r="B114" s="279" t="s">
        <v>1082</v>
      </c>
      <c r="C114" s="279" t="s">
        <v>1108</v>
      </c>
      <c r="D114" s="279" t="s">
        <v>1084</v>
      </c>
      <c r="E114" s="280" t="s">
        <v>741</v>
      </c>
      <c r="F114" s="280" t="s">
        <v>743</v>
      </c>
      <c r="G114" s="281">
        <f>VLOOKUP(E114,[1]สินค้าทั้งหมด!C:I,4,FALSE)</f>
        <v>5490</v>
      </c>
      <c r="H114" s="281">
        <f>VLOOKUP(E114,[1]สินค้าทั้งหมด!C:I,5,FALSE)</f>
        <v>5130</v>
      </c>
      <c r="I114" s="281"/>
      <c r="K114" t="s">
        <v>1052</v>
      </c>
      <c r="L114" s="279" t="s">
        <v>1094</v>
      </c>
      <c r="M114" s="279" t="s">
        <v>1</v>
      </c>
      <c r="N114" t="s">
        <v>1088</v>
      </c>
      <c r="O114" s="279" t="s">
        <v>1087</v>
      </c>
      <c r="P114" s="283" t="str">
        <f>IFERROR(VLOOKUP(E114,[1]ราคาพิเศษ!A:F,6,FALSE),"")</f>
        <v/>
      </c>
      <c r="R114" s="281" t="s">
        <v>742</v>
      </c>
      <c r="S114" s="285" t="s">
        <v>110</v>
      </c>
      <c r="T114" s="280" t="s">
        <v>1089</v>
      </c>
      <c r="U114" s="280"/>
      <c r="V114" s="279" t="s">
        <v>1121</v>
      </c>
      <c r="W114" s="279">
        <v>0.2</v>
      </c>
    </row>
    <row r="115" spans="1:25" ht="17" x14ac:dyDescent="0.2">
      <c r="A115" s="279" t="s">
        <v>1081</v>
      </c>
      <c r="B115" s="279" t="s">
        <v>1082</v>
      </c>
      <c r="C115" s="279" t="s">
        <v>1108</v>
      </c>
      <c r="D115" s="279" t="s">
        <v>1084</v>
      </c>
      <c r="E115" s="280" t="s">
        <v>744</v>
      </c>
      <c r="F115" s="280" t="s">
        <v>1122</v>
      </c>
      <c r="G115" s="281">
        <f>VLOOKUP(E115,[1]สินค้าทั้งหมด!C:I,4,FALSE)</f>
        <v>6140</v>
      </c>
      <c r="H115" s="281">
        <f>VLOOKUP(E115,[1]สินค้าทั้งหมด!C:I,5,FALSE)</f>
        <v>5740</v>
      </c>
      <c r="I115" s="281"/>
      <c r="K115" t="s">
        <v>1052</v>
      </c>
      <c r="L115" s="279" t="s">
        <v>2</v>
      </c>
      <c r="M115" s="279" t="s">
        <v>1</v>
      </c>
      <c r="N115" t="s">
        <v>1097</v>
      </c>
      <c r="O115" s="279" t="s">
        <v>1087</v>
      </c>
      <c r="P115" s="283" t="str">
        <f>IFERROR(VLOOKUP(E115,[1]ราคาพิเศษ!A:F,6,FALSE),"")</f>
        <v/>
      </c>
      <c r="R115" s="281" t="s">
        <v>1123</v>
      </c>
      <c r="S115" s="285" t="s">
        <v>110</v>
      </c>
      <c r="T115" s="280" t="s">
        <v>1089</v>
      </c>
      <c r="U115" s="280"/>
      <c r="V115" s="279" t="s">
        <v>1121</v>
      </c>
      <c r="W115" s="279">
        <v>0.2</v>
      </c>
    </row>
    <row r="116" spans="1:25" ht="17" x14ac:dyDescent="0.2">
      <c r="A116" s="279" t="s">
        <v>1081</v>
      </c>
      <c r="B116" s="279" t="s">
        <v>1082</v>
      </c>
      <c r="C116" s="279" t="s">
        <v>1108</v>
      </c>
      <c r="D116" s="279" t="s">
        <v>1084</v>
      </c>
      <c r="E116" s="280" t="s">
        <v>747</v>
      </c>
      <c r="F116" s="280" t="s">
        <v>1124</v>
      </c>
      <c r="G116" s="281">
        <f>VLOOKUP(E116,[1]สินค้าทั้งหมด!C:I,4,FALSE)</f>
        <v>6140</v>
      </c>
      <c r="H116" s="281">
        <f>VLOOKUP(E116,[1]สินค้าทั้งหมด!C:I,5,FALSE)</f>
        <v>5740</v>
      </c>
      <c r="I116" s="281"/>
      <c r="K116" t="s">
        <v>1052</v>
      </c>
      <c r="L116" s="279" t="s">
        <v>1094</v>
      </c>
      <c r="M116" s="279" t="s">
        <v>1</v>
      </c>
      <c r="N116" t="s">
        <v>1097</v>
      </c>
      <c r="O116" s="279" t="s">
        <v>1087</v>
      </c>
      <c r="P116" s="283" t="str">
        <f>IFERROR(VLOOKUP(E116,[1]ราคาพิเศษ!A:F,6,FALSE),"")</f>
        <v/>
      </c>
      <c r="R116" s="281" t="s">
        <v>1125</v>
      </c>
      <c r="S116" s="285" t="s">
        <v>110</v>
      </c>
      <c r="T116" s="280" t="s">
        <v>1089</v>
      </c>
      <c r="U116" s="280"/>
      <c r="V116" s="279" t="s">
        <v>1121</v>
      </c>
      <c r="W116" s="279">
        <v>0.2</v>
      </c>
    </row>
    <row r="117" spans="1:25" ht="17" x14ac:dyDescent="0.2">
      <c r="A117" s="279" t="s">
        <v>1081</v>
      </c>
      <c r="B117" s="279" t="s">
        <v>1082</v>
      </c>
      <c r="C117" s="279" t="s">
        <v>1108</v>
      </c>
      <c r="D117" s="279" t="s">
        <v>1084</v>
      </c>
      <c r="E117" s="6" t="s">
        <v>748</v>
      </c>
      <c r="F117" s="280" t="s">
        <v>750</v>
      </c>
      <c r="G117" s="281">
        <f>VLOOKUP(E117,[1]สินค้าทั้งหมด!C:I,4,FALSE)</f>
        <v>6140</v>
      </c>
      <c r="H117" s="281">
        <f>VLOOKUP(E117,[1]สินค้าทั้งหมด!C:I,5,FALSE)</f>
        <v>5740</v>
      </c>
      <c r="I117" s="281"/>
      <c r="K117" t="s">
        <v>1052</v>
      </c>
      <c r="L117" s="279" t="s">
        <v>2</v>
      </c>
      <c r="M117" s="279" t="s">
        <v>1</v>
      </c>
      <c r="N117" t="s">
        <v>1115</v>
      </c>
      <c r="O117" s="279" t="s">
        <v>1087</v>
      </c>
      <c r="P117" s="283" t="str">
        <f>IFERROR(VLOOKUP(E117,[1]ราคาพิเศษ!A:F,6,FALSE),"")</f>
        <v/>
      </c>
      <c r="R117" s="281" t="s">
        <v>749</v>
      </c>
      <c r="S117" s="285" t="s">
        <v>110</v>
      </c>
      <c r="T117" s="280" t="s">
        <v>1089</v>
      </c>
      <c r="U117" s="280"/>
      <c r="V117" s="279" t="s">
        <v>1121</v>
      </c>
      <c r="W117" s="279">
        <v>0.2</v>
      </c>
    </row>
    <row r="118" spans="1:25" ht="17" x14ac:dyDescent="0.2">
      <c r="A118" s="279" t="s">
        <v>1081</v>
      </c>
      <c r="B118" s="279" t="s">
        <v>1082</v>
      </c>
      <c r="C118" s="279" t="s">
        <v>1108</v>
      </c>
      <c r="D118" s="279" t="s">
        <v>1084</v>
      </c>
      <c r="E118" s="6" t="s">
        <v>751</v>
      </c>
      <c r="F118" s="280" t="s">
        <v>753</v>
      </c>
      <c r="G118" s="281">
        <f>VLOOKUP(E118,[1]สินค้าทั้งหมด!C:I,4,FALSE)</f>
        <v>6790</v>
      </c>
      <c r="H118" s="281">
        <f>VLOOKUP(E118,[1]สินค้าทั้งหมด!C:I,5,FALSE)</f>
        <v>6350</v>
      </c>
      <c r="I118" s="281"/>
      <c r="K118" t="s">
        <v>1052</v>
      </c>
      <c r="L118" s="279" t="s">
        <v>1094</v>
      </c>
      <c r="M118" s="279" t="s">
        <v>1086</v>
      </c>
      <c r="N118" t="s">
        <v>1115</v>
      </c>
      <c r="O118" s="279" t="s">
        <v>1087</v>
      </c>
      <c r="P118" s="283" t="str">
        <f>IFERROR(VLOOKUP(E118,[1]ราคาพิเศษ!A:F,6,FALSE),"")</f>
        <v/>
      </c>
      <c r="R118" s="281" t="s">
        <v>752</v>
      </c>
      <c r="S118" s="285" t="s">
        <v>110</v>
      </c>
      <c r="T118" s="280" t="s">
        <v>1089</v>
      </c>
      <c r="U118" s="280"/>
      <c r="V118" s="279" t="s">
        <v>1121</v>
      </c>
      <c r="W118" s="279">
        <v>0.2</v>
      </c>
    </row>
    <row r="119" spans="1:25" ht="17" x14ac:dyDescent="0.2">
      <c r="A119" s="279" t="s">
        <v>1081</v>
      </c>
      <c r="B119" s="279" t="s">
        <v>1082</v>
      </c>
      <c r="D119" s="279" t="s">
        <v>1084</v>
      </c>
      <c r="E119" s="6" t="s">
        <v>754</v>
      </c>
      <c r="F119" s="280" t="s">
        <v>756</v>
      </c>
      <c r="G119" s="281">
        <f>VLOOKUP(E119,[1]สินค้าทั้งหมด!C:I,4,FALSE)</f>
        <v>6790</v>
      </c>
      <c r="H119" s="281">
        <f>VLOOKUP(E119,[1]สินค้าทั้งหมด!C:I,5,FALSE)</f>
        <v>6350</v>
      </c>
      <c r="I119" s="281"/>
      <c r="K119" t="s">
        <v>1052</v>
      </c>
      <c r="L119" s="279" t="s">
        <v>1094</v>
      </c>
      <c r="M119" s="279" t="s">
        <v>1</v>
      </c>
      <c r="N119" t="s">
        <v>1115</v>
      </c>
      <c r="O119" s="279" t="s">
        <v>1087</v>
      </c>
      <c r="P119" s="283" t="str">
        <f>IFERROR(VLOOKUP(E119,[1]ราคาพิเศษ!A:F,6,FALSE),"")</f>
        <v/>
      </c>
      <c r="R119" s="281" t="s">
        <v>755</v>
      </c>
      <c r="S119" s="285" t="s">
        <v>110</v>
      </c>
      <c r="T119" s="280" t="s">
        <v>1089</v>
      </c>
      <c r="U119" s="280"/>
      <c r="V119" s="279" t="s">
        <v>1121</v>
      </c>
      <c r="W119" s="279">
        <v>0.2</v>
      </c>
    </row>
    <row r="120" spans="1:25" ht="17" x14ac:dyDescent="0.2">
      <c r="A120" s="279" t="s">
        <v>1081</v>
      </c>
      <c r="B120" s="279" t="s">
        <v>1082</v>
      </c>
      <c r="C120" s="279" t="s">
        <v>1108</v>
      </c>
      <c r="D120" s="279" t="s">
        <v>1084</v>
      </c>
      <c r="E120" s="6" t="s">
        <v>754</v>
      </c>
      <c r="F120" s="280" t="s">
        <v>756</v>
      </c>
      <c r="G120" s="281">
        <f>VLOOKUP(E120,[1]สินค้าทั้งหมด!C:I,4,FALSE)</f>
        <v>6790</v>
      </c>
      <c r="H120" s="281">
        <f>VLOOKUP(E120,[1]สินค้าทั้งหมด!C:I,5,FALSE)</f>
        <v>6350</v>
      </c>
      <c r="I120" s="281"/>
      <c r="K120" t="s">
        <v>1052</v>
      </c>
      <c r="L120" s="279" t="s">
        <v>1094</v>
      </c>
      <c r="M120" s="279" t="s">
        <v>1</v>
      </c>
      <c r="N120" t="s">
        <v>1115</v>
      </c>
      <c r="O120" s="279" t="s">
        <v>1087</v>
      </c>
      <c r="P120" s="283" t="str">
        <f>IFERROR(VLOOKUP(E120,[1]ราคาพิเศษ!A:F,6,FALSE),"")</f>
        <v/>
      </c>
      <c r="R120" s="281" t="s">
        <v>755</v>
      </c>
      <c r="S120" s="285" t="s">
        <v>110</v>
      </c>
      <c r="T120" s="280" t="s">
        <v>1089</v>
      </c>
      <c r="U120" s="280"/>
      <c r="V120" s="279" t="s">
        <v>1121</v>
      </c>
      <c r="W120" s="279">
        <v>0.2</v>
      </c>
    </row>
    <row r="121" spans="1:25" ht="17" x14ac:dyDescent="0.2">
      <c r="A121" s="279" t="s">
        <v>1081</v>
      </c>
      <c r="B121" s="279" t="s">
        <v>1082</v>
      </c>
      <c r="C121" s="279"/>
      <c r="D121" s="279" t="s">
        <v>1084</v>
      </c>
      <c r="E121" s="280" t="s">
        <v>758</v>
      </c>
      <c r="F121" s="280" t="s">
        <v>760</v>
      </c>
      <c r="G121" s="281">
        <f>VLOOKUP(E121,[1]สินค้าทั้งหมด!C:I,4,FALSE)</f>
        <v>2890</v>
      </c>
      <c r="H121" s="281">
        <f>VLOOKUP(E121,[1]สินค้าทั้งหมด!C:I,5,FALSE)</f>
        <v>2700</v>
      </c>
      <c r="I121" s="281"/>
      <c r="J121" s="279" t="s">
        <v>1126</v>
      </c>
      <c r="L121" s="279" t="s">
        <v>1087</v>
      </c>
      <c r="M121" s="279" t="s">
        <v>1087</v>
      </c>
      <c r="N121" s="279" t="s">
        <v>1087</v>
      </c>
      <c r="O121" s="279" t="s">
        <v>1087</v>
      </c>
      <c r="P121" s="283" t="str">
        <f>IFERROR(VLOOKUP(E121,[1]ราคาพิเศษ!A:F,6,FALSE),"")</f>
        <v/>
      </c>
      <c r="R121" s="281" t="s">
        <v>759</v>
      </c>
      <c r="S121" s="285" t="s">
        <v>110</v>
      </c>
      <c r="T121" s="280" t="s">
        <v>1089</v>
      </c>
      <c r="U121" s="280"/>
      <c r="V121" s="279" t="s">
        <v>1121</v>
      </c>
      <c r="W121" s="279">
        <v>0.1</v>
      </c>
    </row>
    <row r="122" spans="1:25" ht="17" x14ac:dyDescent="0.2">
      <c r="A122" s="279" t="s">
        <v>1081</v>
      </c>
      <c r="B122" s="279" t="s">
        <v>1082</v>
      </c>
      <c r="C122" s="279"/>
      <c r="D122" s="279" t="s">
        <v>1084</v>
      </c>
      <c r="E122" s="280" t="s">
        <v>761</v>
      </c>
      <c r="F122" s="280" t="s">
        <v>763</v>
      </c>
      <c r="G122" s="281">
        <f>VLOOKUP(E122,[1]สินค้าทั้งหมด!C:I,4,FALSE)</f>
        <v>620</v>
      </c>
      <c r="H122" s="281">
        <f>VLOOKUP(E122,[1]สินค้าทั้งหมด!C:I,5,FALSE)</f>
        <v>580</v>
      </c>
      <c r="I122" s="281"/>
      <c r="J122" s="279" t="s">
        <v>1126</v>
      </c>
      <c r="L122" s="279" t="s">
        <v>1087</v>
      </c>
      <c r="M122" s="279" t="s">
        <v>1087</v>
      </c>
      <c r="N122" s="279" t="s">
        <v>1087</v>
      </c>
      <c r="O122" s="279" t="s">
        <v>1087</v>
      </c>
      <c r="P122" s="283" t="str">
        <f>IFERROR(VLOOKUP(E122,[1]ราคาพิเศษ!A:F,6,FALSE),"")</f>
        <v/>
      </c>
      <c r="R122" s="281" t="s">
        <v>762</v>
      </c>
      <c r="S122" s="285" t="s">
        <v>110</v>
      </c>
      <c r="T122" s="280" t="s">
        <v>1089</v>
      </c>
      <c r="U122" s="280"/>
      <c r="V122" s="279" t="s">
        <v>1121</v>
      </c>
      <c r="W122" s="279">
        <v>0.1</v>
      </c>
    </row>
    <row r="123" spans="1:25" ht="17" x14ac:dyDescent="0.2">
      <c r="A123" s="279" t="s">
        <v>1081</v>
      </c>
      <c r="B123" s="279" t="s">
        <v>1127</v>
      </c>
      <c r="C123" s="279" t="s">
        <v>1128</v>
      </c>
      <c r="D123" s="279" t="s">
        <v>1084</v>
      </c>
      <c r="E123" s="280" t="s">
        <v>880</v>
      </c>
      <c r="F123" s="280" t="s">
        <v>882</v>
      </c>
      <c r="G123" s="281">
        <f>VLOOKUP(E123,[1]สินค้าทั้งหมด!C:I,4,FALSE)</f>
        <v>12350</v>
      </c>
      <c r="H123" s="281">
        <f>VLOOKUP(E123,[1]สินค้าทั้งหมด!C:I,5,FALSE)</f>
        <v>11540</v>
      </c>
      <c r="I123" s="281"/>
      <c r="K123" s="279" t="s">
        <v>1129</v>
      </c>
      <c r="L123" s="279" t="s">
        <v>1087</v>
      </c>
      <c r="M123" s="279" t="s">
        <v>1086</v>
      </c>
      <c r="N123" s="279" t="s">
        <v>1088</v>
      </c>
      <c r="O123" s="279" t="s">
        <v>1088</v>
      </c>
      <c r="P123" s="283" t="str">
        <f>IFERROR(VLOOKUP(E123,[1]ราคาพิเศษ!A:F,6,FALSE),"")</f>
        <v/>
      </c>
      <c r="Q123" s="279" t="s">
        <v>1130</v>
      </c>
      <c r="R123" s="281" t="s">
        <v>881</v>
      </c>
      <c r="S123" s="288" t="s">
        <v>26</v>
      </c>
      <c r="T123" s="280" t="s">
        <v>1089</v>
      </c>
      <c r="U123" s="280">
        <v>706487020653</v>
      </c>
      <c r="V123" s="279" t="s">
        <v>1131</v>
      </c>
      <c r="W123" s="279">
        <v>0.46</v>
      </c>
      <c r="Y123" s="289" t="s">
        <v>1047</v>
      </c>
    </row>
    <row r="124" spans="1:25" ht="17" x14ac:dyDescent="0.2">
      <c r="A124" s="279" t="s">
        <v>1081</v>
      </c>
      <c r="B124" s="279" t="s">
        <v>1127</v>
      </c>
      <c r="C124" s="279" t="s">
        <v>1128</v>
      </c>
      <c r="D124" s="279" t="s">
        <v>1084</v>
      </c>
      <c r="E124" s="280" t="s">
        <v>883</v>
      </c>
      <c r="F124" s="280" t="s">
        <v>885</v>
      </c>
      <c r="G124" s="281">
        <f>VLOOKUP(E124,[1]สินค้าทั้งหมด!C:I,4,FALSE)</f>
        <v>11210</v>
      </c>
      <c r="H124" s="281">
        <f>VLOOKUP(E124,[1]สินค้าทั้งหมด!C:I,5,FALSE)</f>
        <v>10480</v>
      </c>
      <c r="I124" s="281"/>
      <c r="K124" s="279" t="s">
        <v>1132</v>
      </c>
      <c r="L124" s="279" t="s">
        <v>1087</v>
      </c>
      <c r="M124" s="279" t="s">
        <v>1086</v>
      </c>
      <c r="N124" s="279" t="s">
        <v>1088</v>
      </c>
      <c r="O124" s="279" t="s">
        <v>1088</v>
      </c>
      <c r="P124" s="283" t="str">
        <f>IFERROR(VLOOKUP(E124,[1]ราคาพิเศษ!A:F,6,FALSE),"")</f>
        <v/>
      </c>
      <c r="Q124" s="279" t="s">
        <v>1130</v>
      </c>
      <c r="R124" s="281" t="s">
        <v>884</v>
      </c>
      <c r="S124" s="288" t="s">
        <v>26</v>
      </c>
      <c r="T124" s="280" t="s">
        <v>1089</v>
      </c>
      <c r="U124" s="280">
        <v>706487017868</v>
      </c>
      <c r="V124" s="279" t="s">
        <v>1133</v>
      </c>
      <c r="W124" s="279">
        <v>0.46</v>
      </c>
      <c r="Y124" s="289" t="s">
        <v>1047</v>
      </c>
    </row>
    <row r="125" spans="1:25" ht="17" x14ac:dyDescent="0.2">
      <c r="A125" s="279" t="s">
        <v>1081</v>
      </c>
      <c r="B125" s="279" t="s">
        <v>1127</v>
      </c>
      <c r="C125" s="279" t="s">
        <v>1128</v>
      </c>
      <c r="D125" s="279" t="s">
        <v>1084</v>
      </c>
      <c r="E125" s="280" t="s">
        <v>78</v>
      </c>
      <c r="F125" s="280" t="s">
        <v>9</v>
      </c>
      <c r="G125" s="281">
        <f>VLOOKUP(E125,[1]สินค้าทั้งหมด!C:I,4,FALSE)</f>
        <v>5590</v>
      </c>
      <c r="H125" s="281">
        <f>VLOOKUP(E125,[1]สินค้าทั้งหมด!C:I,5,FALSE)</f>
        <v>5220</v>
      </c>
      <c r="I125" s="281"/>
      <c r="K125" s="279" t="s">
        <v>1134</v>
      </c>
      <c r="L125" s="279" t="s">
        <v>1087</v>
      </c>
      <c r="M125" s="279" t="s">
        <v>1086</v>
      </c>
      <c r="N125" s="279" t="s">
        <v>1088</v>
      </c>
      <c r="O125" s="279" t="s">
        <v>1088</v>
      </c>
      <c r="P125" s="283">
        <f>IFERROR(VLOOKUP(E125,[1]ราคาพิเศษ!A:F,6,FALSE),"")</f>
        <v>4000</v>
      </c>
      <c r="R125" s="281" t="s">
        <v>886</v>
      </c>
      <c r="S125" s="288" t="s">
        <v>26</v>
      </c>
      <c r="T125" s="280" t="s">
        <v>1089</v>
      </c>
      <c r="U125" s="280">
        <v>706487013310</v>
      </c>
      <c r="V125" s="279" t="s">
        <v>1135</v>
      </c>
      <c r="W125" s="279">
        <v>0.46</v>
      </c>
    </row>
    <row r="126" spans="1:25" ht="17" x14ac:dyDescent="0.2">
      <c r="A126" s="279" t="s">
        <v>1081</v>
      </c>
      <c r="B126" s="279" t="s">
        <v>1127</v>
      </c>
      <c r="C126" s="279" t="s">
        <v>1128</v>
      </c>
      <c r="D126" s="279" t="s">
        <v>1084</v>
      </c>
      <c r="E126" s="280" t="s">
        <v>887</v>
      </c>
      <c r="F126" s="280" t="s">
        <v>889</v>
      </c>
      <c r="G126" s="281">
        <f>VLOOKUP(E126,[1]สินค้าทั้งหมด!C:I,4,FALSE)</f>
        <v>5590</v>
      </c>
      <c r="H126" s="281">
        <f>VLOOKUP(E126,[1]สินค้าทั้งหมด!C:I,5,FALSE)</f>
        <v>5220</v>
      </c>
      <c r="I126" s="281"/>
      <c r="K126" s="279" t="s">
        <v>1134</v>
      </c>
      <c r="L126" s="279" t="s">
        <v>1087</v>
      </c>
      <c r="M126" s="279" t="s">
        <v>1</v>
      </c>
      <c r="N126" s="279" t="s">
        <v>1088</v>
      </c>
      <c r="O126" s="279" t="s">
        <v>1087</v>
      </c>
      <c r="P126" s="283" t="str">
        <f>IFERROR(VLOOKUP(E126,[1]ราคาพิเศษ!A:F,6,FALSE),"")</f>
        <v/>
      </c>
      <c r="R126" s="281" t="s">
        <v>888</v>
      </c>
      <c r="S126" s="285" t="s">
        <v>110</v>
      </c>
      <c r="T126" s="280" t="s">
        <v>1089</v>
      </c>
      <c r="U126" s="280">
        <v>5706991014846</v>
      </c>
      <c r="V126" s="279" t="s">
        <v>1136</v>
      </c>
      <c r="W126" s="279">
        <v>0.46</v>
      </c>
    </row>
    <row r="127" spans="1:25" ht="17" x14ac:dyDescent="0.2">
      <c r="A127" s="279" t="s">
        <v>1081</v>
      </c>
      <c r="B127" s="279" t="s">
        <v>1127</v>
      </c>
      <c r="C127" s="279" t="s">
        <v>1128</v>
      </c>
      <c r="D127" s="279" t="s">
        <v>1084</v>
      </c>
      <c r="E127" s="280" t="s">
        <v>92</v>
      </c>
      <c r="F127" s="280" t="s">
        <v>891</v>
      </c>
      <c r="G127" s="281">
        <f>VLOOKUP(E127,[1]สินค้าทั้งหมด!C:I,4,FALSE)</f>
        <v>6730</v>
      </c>
      <c r="H127" s="281">
        <f>VLOOKUP(E127,[1]สินค้าทั้งหมด!C:I,5,FALSE)</f>
        <v>6290</v>
      </c>
      <c r="I127" s="281"/>
      <c r="K127" s="279" t="s">
        <v>1134</v>
      </c>
      <c r="L127" s="279" t="s">
        <v>1087</v>
      </c>
      <c r="M127" s="279" t="s">
        <v>1086</v>
      </c>
      <c r="N127" t="s">
        <v>1088</v>
      </c>
      <c r="O127" s="279" t="s">
        <v>1088</v>
      </c>
      <c r="P127" s="283" t="str">
        <f>IFERROR(VLOOKUP(E127,[1]ราคาพิเศษ!A:F,6,FALSE),"")</f>
        <v/>
      </c>
      <c r="R127" s="281" t="s">
        <v>890</v>
      </c>
      <c r="S127" s="288" t="s">
        <v>26</v>
      </c>
      <c r="T127" s="280" t="s">
        <v>1089</v>
      </c>
      <c r="U127" s="280">
        <v>706487014317</v>
      </c>
      <c r="V127" s="279" t="s">
        <v>1136</v>
      </c>
      <c r="W127" s="279">
        <v>0.46</v>
      </c>
    </row>
    <row r="128" spans="1:25" ht="17" x14ac:dyDescent="0.2">
      <c r="A128" s="279" t="s">
        <v>1081</v>
      </c>
      <c r="B128" s="279" t="s">
        <v>1127</v>
      </c>
      <c r="C128" s="279" t="s">
        <v>1128</v>
      </c>
      <c r="D128" s="279" t="s">
        <v>1084</v>
      </c>
      <c r="E128" s="280" t="s">
        <v>892</v>
      </c>
      <c r="F128" s="280" t="s">
        <v>894</v>
      </c>
      <c r="G128" s="281">
        <f>VLOOKUP(E128,[1]สินค้าทั้งหมด!C:I,4,FALSE)</f>
        <v>6730</v>
      </c>
      <c r="H128" s="281">
        <f>VLOOKUP(E128,[1]สินค้าทั้งหมด!C:I,5,FALSE)</f>
        <v>6290</v>
      </c>
      <c r="I128" s="281"/>
      <c r="K128" s="279" t="s">
        <v>1134</v>
      </c>
      <c r="L128" s="279" t="s">
        <v>1087</v>
      </c>
      <c r="M128" s="279" t="s">
        <v>1</v>
      </c>
      <c r="N128" t="s">
        <v>1088</v>
      </c>
      <c r="O128" s="279" t="s">
        <v>1088</v>
      </c>
      <c r="P128" s="283" t="str">
        <f>IFERROR(VLOOKUP(E128,[1]ราคาพิเศษ!A:F,6,FALSE),"")</f>
        <v/>
      </c>
      <c r="R128" s="281" t="s">
        <v>893</v>
      </c>
      <c r="S128" s="285" t="s">
        <v>110</v>
      </c>
      <c r="T128" s="280" t="s">
        <v>1089</v>
      </c>
      <c r="U128" s="280">
        <v>5706991016307</v>
      </c>
      <c r="V128" s="279" t="s">
        <v>1137</v>
      </c>
      <c r="W128" s="279">
        <v>0.46</v>
      </c>
    </row>
    <row r="129" spans="1:23" ht="17" x14ac:dyDescent="0.2">
      <c r="A129" s="279" t="s">
        <v>1081</v>
      </c>
      <c r="B129" s="279" t="s">
        <v>1138</v>
      </c>
      <c r="C129" s="279" t="s">
        <v>1139</v>
      </c>
      <c r="D129" s="279" t="s">
        <v>1084</v>
      </c>
      <c r="E129" s="280" t="s">
        <v>183</v>
      </c>
      <c r="F129" s="280" t="s">
        <v>896</v>
      </c>
      <c r="G129" s="281">
        <f>VLOOKUP(E129,[1]สินค้าทั้งหมด!C:I,4,FALSE)</f>
        <v>6470</v>
      </c>
      <c r="H129" s="281">
        <f>VLOOKUP(E129,[1]สินค้าทั้งหมด!C:I,5,FALSE)</f>
        <v>6050</v>
      </c>
      <c r="I129" s="281"/>
      <c r="K129" s="279" t="s">
        <v>1140</v>
      </c>
      <c r="L129" s="279" t="s">
        <v>1087</v>
      </c>
      <c r="M129" s="279" t="s">
        <v>1141</v>
      </c>
      <c r="N129" s="279" t="s">
        <v>1088</v>
      </c>
      <c r="O129" s="279" t="s">
        <v>1087</v>
      </c>
      <c r="P129" s="283" t="str">
        <f>IFERROR(VLOOKUP(E129,[1]ราคาพิเศษ!A:F,6,FALSE),"")</f>
        <v/>
      </c>
      <c r="R129" s="281" t="s">
        <v>184</v>
      </c>
      <c r="S129" s="288" t="s">
        <v>26</v>
      </c>
      <c r="T129" s="280" t="s">
        <v>1089</v>
      </c>
      <c r="U129" s="280">
        <v>706487021766</v>
      </c>
      <c r="V129" s="279" t="s">
        <v>1142</v>
      </c>
      <c r="W129" s="279">
        <v>0.2</v>
      </c>
    </row>
    <row r="130" spans="1:23" ht="17" x14ac:dyDescent="0.2">
      <c r="A130" s="279" t="s">
        <v>1081</v>
      </c>
      <c r="B130" s="279" t="s">
        <v>1138</v>
      </c>
      <c r="C130" s="279" t="s">
        <v>1139</v>
      </c>
      <c r="D130" s="279" t="s">
        <v>1084</v>
      </c>
      <c r="E130" s="280" t="s">
        <v>200</v>
      </c>
      <c r="F130" s="280" t="s">
        <v>898</v>
      </c>
      <c r="G130" s="281">
        <f>VLOOKUP(E130,[1]สินค้าทั้งหมด!C:I,4,FALSE)</f>
        <v>47030</v>
      </c>
      <c r="H130" s="281">
        <f>VLOOKUP(E130,[1]สินค้าทั้งหมด!C:I,5,FALSE)</f>
        <v>43950</v>
      </c>
      <c r="I130" s="281"/>
      <c r="K130" s="279" t="s">
        <v>1143</v>
      </c>
      <c r="L130" s="279" t="s">
        <v>1087</v>
      </c>
      <c r="M130" s="279" t="s">
        <v>1141</v>
      </c>
      <c r="N130" s="279" t="s">
        <v>1088</v>
      </c>
      <c r="O130" s="279" t="s">
        <v>1087</v>
      </c>
      <c r="P130" s="283" t="str">
        <f>IFERROR(VLOOKUP(E130,[1]ราคาพิเศษ!A:F,6,FALSE),"")</f>
        <v/>
      </c>
      <c r="R130" s="281" t="s">
        <v>897</v>
      </c>
      <c r="S130" s="288" t="s">
        <v>26</v>
      </c>
      <c r="T130" s="280" t="s">
        <v>1089</v>
      </c>
      <c r="U130" s="280">
        <v>706487020905</v>
      </c>
      <c r="V130" s="279" t="s">
        <v>1144</v>
      </c>
      <c r="W130" s="279">
        <v>2.2000000000000002</v>
      </c>
    </row>
    <row r="131" spans="1:23" ht="17" x14ac:dyDescent="0.2">
      <c r="A131" s="279" t="s">
        <v>1081</v>
      </c>
      <c r="B131" s="279" t="s">
        <v>1138</v>
      </c>
      <c r="C131" s="279" t="s">
        <v>1139</v>
      </c>
      <c r="D131" s="279" t="s">
        <v>1084</v>
      </c>
      <c r="E131" s="280" t="s">
        <v>899</v>
      </c>
      <c r="F131" s="280" t="s">
        <v>901</v>
      </c>
      <c r="G131" s="281">
        <f>VLOOKUP(E131,[1]สินค้าทั้งหมด!C:I,4,FALSE)</f>
        <v>47030</v>
      </c>
      <c r="H131" s="281">
        <f>VLOOKUP(E131,[1]สินค้าทั้งหมด!C:I,5,FALSE)</f>
        <v>43950</v>
      </c>
      <c r="I131" s="281"/>
      <c r="K131" s="279" t="s">
        <v>1143</v>
      </c>
      <c r="L131" s="279" t="s">
        <v>1087</v>
      </c>
      <c r="M131" s="279" t="s">
        <v>1141</v>
      </c>
      <c r="N131" s="279" t="s">
        <v>1088</v>
      </c>
      <c r="O131" s="279" t="s">
        <v>1087</v>
      </c>
      <c r="P131" s="283" t="str">
        <f>IFERROR(VLOOKUP(E131,[1]ราคาพิเศษ!A:F,6,FALSE),"")</f>
        <v/>
      </c>
      <c r="R131" s="281" t="s">
        <v>900</v>
      </c>
      <c r="S131" s="285" t="s">
        <v>110</v>
      </c>
      <c r="T131" t="s">
        <v>1145</v>
      </c>
      <c r="U131" s="280">
        <v>706487020851</v>
      </c>
      <c r="V131" s="279" t="s">
        <v>1144</v>
      </c>
      <c r="W131" s="279">
        <v>2.2000000000000002</v>
      </c>
    </row>
    <row r="132" spans="1:23" ht="17" x14ac:dyDescent="0.2">
      <c r="A132" s="279" t="s">
        <v>1081</v>
      </c>
      <c r="B132" s="279" t="s">
        <v>1138</v>
      </c>
      <c r="C132" s="279" t="s">
        <v>1146</v>
      </c>
      <c r="D132" s="279" t="s">
        <v>1084</v>
      </c>
      <c r="E132" s="280" t="s">
        <v>204</v>
      </c>
      <c r="F132" s="280" t="s">
        <v>904</v>
      </c>
      <c r="G132" s="281">
        <f>VLOOKUP(E132,[1]สินค้าทั้งหมด!C:I,4,FALSE)</f>
        <v>2080</v>
      </c>
      <c r="H132" s="281">
        <f>VLOOKUP(E132,[1]สินค้าทั้งหมด!C:I,5,FALSE)</f>
        <v>1940</v>
      </c>
      <c r="I132" s="281"/>
      <c r="K132" s="279" t="s">
        <v>1143</v>
      </c>
      <c r="L132" s="279" t="s">
        <v>1087</v>
      </c>
      <c r="M132" s="279" t="s">
        <v>1087</v>
      </c>
      <c r="N132" s="279" t="s">
        <v>1087</v>
      </c>
      <c r="O132" s="279" t="s">
        <v>1087</v>
      </c>
      <c r="P132" s="283" t="str">
        <f>IFERROR(VLOOKUP(E132,[1]ราคาพิเศษ!A:F,6,FALSE),"")</f>
        <v/>
      </c>
      <c r="R132" s="281" t="s">
        <v>903</v>
      </c>
      <c r="S132" s="288" t="s">
        <v>26</v>
      </c>
      <c r="T132" s="280" t="s">
        <v>1089</v>
      </c>
      <c r="U132" s="280">
        <v>706487020981</v>
      </c>
      <c r="V132" s="279" t="s">
        <v>1147</v>
      </c>
      <c r="W132" s="279">
        <v>0.12</v>
      </c>
    </row>
    <row r="133" spans="1:23" ht="17" x14ac:dyDescent="0.2">
      <c r="A133" s="279" t="s">
        <v>1081</v>
      </c>
      <c r="B133" s="279" t="s">
        <v>1138</v>
      </c>
      <c r="C133" s="279" t="s">
        <v>1146</v>
      </c>
      <c r="D133" s="279" t="s">
        <v>1084</v>
      </c>
      <c r="E133" s="280" t="s">
        <v>207</v>
      </c>
      <c r="F133" s="280" t="s">
        <v>906</v>
      </c>
      <c r="G133" s="281">
        <f>VLOOKUP(E133,[1]สินค้าทั้งหมด!C:I,4,FALSE)</f>
        <v>2080</v>
      </c>
      <c r="H133" s="281">
        <f>VLOOKUP(E133,[1]สินค้าทั้งหมด!C:I,5,FALSE)</f>
        <v>1940</v>
      </c>
      <c r="I133" s="281"/>
      <c r="K133" s="279" t="s">
        <v>1143</v>
      </c>
      <c r="L133" s="279" t="s">
        <v>1087</v>
      </c>
      <c r="M133" s="279" t="s">
        <v>1087</v>
      </c>
      <c r="N133" s="279" t="s">
        <v>1087</v>
      </c>
      <c r="O133" s="279" t="s">
        <v>1087</v>
      </c>
      <c r="P133" s="283" t="str">
        <f>IFERROR(VLOOKUP(E133,[1]ราคาพิเศษ!A:F,6,FALSE),"")</f>
        <v/>
      </c>
      <c r="R133" s="281" t="s">
        <v>905</v>
      </c>
      <c r="S133" s="285" t="s">
        <v>110</v>
      </c>
      <c r="T133" t="s">
        <v>1145</v>
      </c>
      <c r="U133" s="280">
        <v>5706991023770</v>
      </c>
      <c r="V133" s="279" t="s">
        <v>1147</v>
      </c>
      <c r="W133" s="279">
        <v>0.12</v>
      </c>
    </row>
    <row r="134" spans="1:23" ht="17" x14ac:dyDescent="0.2">
      <c r="A134" s="279" t="s">
        <v>1081</v>
      </c>
      <c r="B134" s="279" t="s">
        <v>1138</v>
      </c>
      <c r="C134" s="279" t="s">
        <v>1146</v>
      </c>
      <c r="D134" s="279" t="s">
        <v>1084</v>
      </c>
      <c r="E134" s="280" t="s">
        <v>911</v>
      </c>
      <c r="F134" s="280" t="s">
        <v>913</v>
      </c>
      <c r="G134" s="281">
        <f>VLOOKUP(E134,[1]สินค้าทั้งหมด!C:I,4,FALSE)</f>
        <v>1630</v>
      </c>
      <c r="H134" s="281">
        <f>VLOOKUP(E134,[1]สินค้าทั้งหมด!C:I,5,FALSE)</f>
        <v>1520</v>
      </c>
      <c r="I134" s="281"/>
      <c r="K134" s="279" t="s">
        <v>1143</v>
      </c>
      <c r="L134" s="279" t="s">
        <v>1087</v>
      </c>
      <c r="M134" s="279" t="s">
        <v>1087</v>
      </c>
      <c r="N134" s="279" t="s">
        <v>1087</v>
      </c>
      <c r="O134" s="279" t="s">
        <v>1087</v>
      </c>
      <c r="P134" s="283" t="str">
        <f>IFERROR(VLOOKUP(E134,[1]ราคาพิเศษ!A:F,6,FALSE),"")</f>
        <v/>
      </c>
      <c r="R134" s="281" t="s">
        <v>912</v>
      </c>
      <c r="S134" s="285" t="s">
        <v>110</v>
      </c>
      <c r="T134" s="280" t="s">
        <v>1089</v>
      </c>
      <c r="U134" s="280">
        <v>5706991024203</v>
      </c>
      <c r="V134" s="279" t="s">
        <v>1148</v>
      </c>
      <c r="W134" s="279">
        <v>0.3</v>
      </c>
    </row>
    <row r="135" spans="1:23" ht="17" x14ac:dyDescent="0.2">
      <c r="A135" s="279" t="s">
        <v>1081</v>
      </c>
      <c r="B135" s="279" t="s">
        <v>1138</v>
      </c>
      <c r="C135" s="279" t="s">
        <v>1146</v>
      </c>
      <c r="D135" s="279" t="s">
        <v>1084</v>
      </c>
      <c r="E135" s="280" t="s">
        <v>214</v>
      </c>
      <c r="F135" s="280" t="s">
        <v>917</v>
      </c>
      <c r="G135" s="281">
        <f>VLOOKUP(E135,[1]สินค้าทั้งหมด!C:I,4,FALSE)</f>
        <v>2990</v>
      </c>
      <c r="H135" s="281">
        <f>VLOOKUP(E135,[1]สินค้าทั้งหมด!C:I,5,FALSE)</f>
        <v>2790</v>
      </c>
      <c r="I135" s="281"/>
      <c r="K135" s="279" t="s">
        <v>1143</v>
      </c>
      <c r="L135" s="279" t="s">
        <v>1087</v>
      </c>
      <c r="M135" s="279" t="s">
        <v>1087</v>
      </c>
      <c r="N135" s="279" t="s">
        <v>1087</v>
      </c>
      <c r="O135" s="279" t="s">
        <v>1087</v>
      </c>
      <c r="P135" s="283" t="str">
        <f>IFERROR(VLOOKUP(E135,[1]ราคาพิเศษ!A:F,6,FALSE),"")</f>
        <v/>
      </c>
      <c r="R135" s="281" t="s">
        <v>219</v>
      </c>
      <c r="S135" s="288" t="s">
        <v>26</v>
      </c>
      <c r="T135" s="280" t="s">
        <v>1089</v>
      </c>
      <c r="U135" s="280">
        <v>5706991024210</v>
      </c>
      <c r="V135" s="279" t="s">
        <v>1149</v>
      </c>
      <c r="W135" s="279">
        <v>0.5</v>
      </c>
    </row>
    <row r="136" spans="1:23" ht="17" x14ac:dyDescent="0.2">
      <c r="A136" s="279" t="s">
        <v>1081</v>
      </c>
      <c r="B136" s="279" t="s">
        <v>1138</v>
      </c>
      <c r="C136" s="279" t="s">
        <v>1146</v>
      </c>
      <c r="D136" s="279" t="s">
        <v>1084</v>
      </c>
      <c r="E136" s="280" t="s">
        <v>918</v>
      </c>
      <c r="F136" s="280" t="s">
        <v>920</v>
      </c>
      <c r="G136" s="281">
        <f>VLOOKUP(E136,[1]สินค้าทั้งหมด!C:I,4,FALSE)</f>
        <v>940</v>
      </c>
      <c r="H136" s="281">
        <f>VLOOKUP(E136,[1]สินค้าทั้งหมด!C:I,5,FALSE)</f>
        <v>880</v>
      </c>
      <c r="I136" s="281"/>
      <c r="K136" s="279" t="s">
        <v>1143</v>
      </c>
      <c r="L136" s="279" t="s">
        <v>1087</v>
      </c>
      <c r="M136" s="279" t="s">
        <v>1087</v>
      </c>
      <c r="N136" t="s">
        <v>1088</v>
      </c>
      <c r="O136" s="279" t="s">
        <v>1087</v>
      </c>
      <c r="P136" s="283" t="str">
        <f>IFERROR(VLOOKUP(E136,[1]ราคาพิเศษ!A:F,6,FALSE),"")</f>
        <v/>
      </c>
      <c r="R136" s="281" t="s">
        <v>919</v>
      </c>
      <c r="S136" s="288" t="s">
        <v>26</v>
      </c>
      <c r="T136" s="280" t="s">
        <v>1089</v>
      </c>
      <c r="U136" s="280">
        <v>706487021377</v>
      </c>
      <c r="V136" s="279" t="s">
        <v>1150</v>
      </c>
      <c r="W136" s="279">
        <v>0.4</v>
      </c>
    </row>
    <row r="137" spans="1:23" ht="17" x14ac:dyDescent="0.2">
      <c r="A137" s="279" t="s">
        <v>1081</v>
      </c>
      <c r="B137" s="279" t="s">
        <v>1138</v>
      </c>
      <c r="C137" s="279" t="s">
        <v>1146</v>
      </c>
      <c r="D137" s="279" t="s">
        <v>1084</v>
      </c>
      <c r="E137" s="280" t="s">
        <v>921</v>
      </c>
      <c r="F137" s="280" t="s">
        <v>923</v>
      </c>
      <c r="G137" s="281">
        <f>VLOOKUP(E137,[1]สินค้าทั้งหมด!C:I,4,FALSE)</f>
        <v>1630</v>
      </c>
      <c r="H137" s="281">
        <f>VLOOKUP(E137,[1]สินค้าทั้งหมด!C:I,5,FALSE)</f>
        <v>1520</v>
      </c>
      <c r="I137" s="281"/>
      <c r="K137" s="279" t="s">
        <v>1143</v>
      </c>
      <c r="L137" s="279" t="s">
        <v>1087</v>
      </c>
      <c r="M137" s="279" t="s">
        <v>1087</v>
      </c>
      <c r="N137" t="s">
        <v>1088</v>
      </c>
      <c r="O137" s="279" t="s">
        <v>1087</v>
      </c>
      <c r="P137" s="283" t="str">
        <f>IFERROR(VLOOKUP(E137,[1]ราคาพิเศษ!A:F,6,FALSE),"")</f>
        <v/>
      </c>
      <c r="R137" s="281" t="s">
        <v>922</v>
      </c>
      <c r="S137" s="285" t="s">
        <v>110</v>
      </c>
      <c r="T137" s="280" t="s">
        <v>1089</v>
      </c>
      <c r="U137" s="280">
        <v>706487021384</v>
      </c>
      <c r="V137" s="279" t="s">
        <v>1150</v>
      </c>
      <c r="W137" s="279">
        <v>0.13</v>
      </c>
    </row>
    <row r="138" spans="1:23" ht="17" x14ac:dyDescent="0.2">
      <c r="A138" s="279" t="s">
        <v>1081</v>
      </c>
      <c r="B138" s="279" t="s">
        <v>1138</v>
      </c>
      <c r="C138" s="279" t="s">
        <v>1139</v>
      </c>
      <c r="D138" s="279" t="s">
        <v>1084</v>
      </c>
      <c r="E138" s="280" t="s">
        <v>930</v>
      </c>
      <c r="F138" s="280" t="s">
        <v>932</v>
      </c>
      <c r="G138" s="281">
        <f>VLOOKUP(E138,[1]สินค้าทั้งหมด!C:I,4,FALSE)</f>
        <v>139720</v>
      </c>
      <c r="H138" s="281">
        <f>VLOOKUP(E138,[1]สินค้าทั้งหมด!C:I,5,FALSE)</f>
        <v>130580</v>
      </c>
      <c r="I138" s="281"/>
      <c r="K138" s="279" t="s">
        <v>1143</v>
      </c>
      <c r="L138" s="279" t="s">
        <v>1087</v>
      </c>
      <c r="M138" s="279" t="s">
        <v>1086</v>
      </c>
      <c r="N138" s="279" t="s">
        <v>1087</v>
      </c>
      <c r="O138" s="279" t="s">
        <v>1087</v>
      </c>
      <c r="P138" s="283" t="str">
        <f>IFERROR(VLOOKUP(E138,[1]ราคาพิเศษ!A:F,6,FALSE),"")</f>
        <v/>
      </c>
      <c r="R138" s="281" t="s">
        <v>931</v>
      </c>
      <c r="S138" s="285" t="s">
        <v>110</v>
      </c>
      <c r="T138" s="280" t="s">
        <v>1089</v>
      </c>
      <c r="U138" s="280">
        <v>5706991027884</v>
      </c>
      <c r="V138" s="279" t="s">
        <v>1151</v>
      </c>
      <c r="W138" s="279">
        <v>6.5</v>
      </c>
    </row>
    <row r="139" spans="1:23" ht="17" x14ac:dyDescent="0.2">
      <c r="A139" s="279" t="s">
        <v>1081</v>
      </c>
      <c r="B139" s="279" t="s">
        <v>1138</v>
      </c>
      <c r="C139" s="279" t="s">
        <v>1139</v>
      </c>
      <c r="D139" s="279" t="s">
        <v>1084</v>
      </c>
      <c r="E139" s="280" t="s">
        <v>933</v>
      </c>
      <c r="F139" s="280" t="s">
        <v>935</v>
      </c>
      <c r="G139" s="281">
        <f>VLOOKUP(E139,[1]สินค้าทั้งหมด!C:I,4,FALSE)</f>
        <v>139720</v>
      </c>
      <c r="H139" s="281">
        <f>VLOOKUP(E139,[1]สินค้าทั้งหมด!C:I,5,FALSE)</f>
        <v>130580</v>
      </c>
      <c r="I139" s="281"/>
      <c r="K139" s="279" t="s">
        <v>1143</v>
      </c>
      <c r="L139" s="279" t="s">
        <v>1087</v>
      </c>
      <c r="M139" t="s">
        <v>1152</v>
      </c>
      <c r="N139" s="279" t="s">
        <v>1087</v>
      </c>
      <c r="O139" s="279" t="s">
        <v>1087</v>
      </c>
      <c r="P139" s="283" t="str">
        <f>IFERROR(VLOOKUP(E139,[1]ราคาพิเศษ!A:F,6,FALSE),"")</f>
        <v/>
      </c>
      <c r="R139" s="281" t="s">
        <v>934</v>
      </c>
      <c r="S139" s="285" t="s">
        <v>110</v>
      </c>
      <c r="T139" s="280" t="s">
        <v>1089</v>
      </c>
      <c r="U139" s="280"/>
      <c r="V139" s="279" t="s">
        <v>1151</v>
      </c>
      <c r="W139" s="279">
        <v>6.5</v>
      </c>
    </row>
    <row r="140" spans="1:23" ht="17" x14ac:dyDescent="0.2">
      <c r="A140" s="279" t="s">
        <v>1081</v>
      </c>
      <c r="B140" s="279" t="s">
        <v>1138</v>
      </c>
      <c r="C140" s="279" t="s">
        <v>1139</v>
      </c>
      <c r="D140" s="279" t="s">
        <v>1084</v>
      </c>
      <c r="E140" s="280" t="s">
        <v>10</v>
      </c>
      <c r="F140" s="280" t="s">
        <v>11</v>
      </c>
      <c r="G140" s="281">
        <f>VLOOKUP(E140,[1]สินค้าทั้งหมด!C:I,4,FALSE)</f>
        <v>139720</v>
      </c>
      <c r="H140" s="281">
        <f>VLOOKUP(E140,[1]สินค้าทั้งหมด!C:I,5,FALSE)</f>
        <v>130580</v>
      </c>
      <c r="I140" s="281"/>
      <c r="K140" s="279" t="s">
        <v>1143</v>
      </c>
      <c r="L140" s="279" t="s">
        <v>1087</v>
      </c>
      <c r="M140" s="279" t="s">
        <v>1</v>
      </c>
      <c r="N140" s="279" t="s">
        <v>1087</v>
      </c>
      <c r="O140" s="279" t="s">
        <v>1087</v>
      </c>
      <c r="P140" s="283">
        <f>IFERROR(VLOOKUP(E140,[1]ราคาพิเศษ!A:F,6,FALSE),"")</f>
        <v>66390</v>
      </c>
      <c r="R140" s="281" t="s">
        <v>936</v>
      </c>
      <c r="S140" s="288" t="s">
        <v>26</v>
      </c>
      <c r="T140" s="280" t="s">
        <v>1089</v>
      </c>
      <c r="U140" s="280">
        <v>5706991027815</v>
      </c>
      <c r="V140" s="279" t="s">
        <v>1151</v>
      </c>
      <c r="W140" s="279">
        <v>6.5</v>
      </c>
    </row>
    <row r="141" spans="1:23" ht="17" x14ac:dyDescent="0.2">
      <c r="A141" s="279" t="s">
        <v>1081</v>
      </c>
      <c r="B141" s="279" t="s">
        <v>1138</v>
      </c>
      <c r="C141" s="279" t="s">
        <v>1146</v>
      </c>
      <c r="D141" s="279" t="s">
        <v>1084</v>
      </c>
      <c r="E141" s="280" t="s">
        <v>941</v>
      </c>
      <c r="F141" s="280" t="s">
        <v>222</v>
      </c>
      <c r="G141" s="281">
        <f>VLOOKUP(E141,[1]สินค้าทั้งหมด!C:I,4,FALSE)</f>
        <v>2340</v>
      </c>
      <c r="H141" s="281">
        <f>VLOOKUP(E141,[1]สินค้าทั้งหมด!C:I,5,FALSE)</f>
        <v>2190</v>
      </c>
      <c r="I141" s="281"/>
      <c r="K141" s="279" t="s">
        <v>1143</v>
      </c>
      <c r="L141" s="279" t="s">
        <v>1087</v>
      </c>
      <c r="M141" s="279" t="s">
        <v>1087</v>
      </c>
      <c r="N141" s="279" t="s">
        <v>1087</v>
      </c>
      <c r="O141" s="279" t="s">
        <v>1087</v>
      </c>
      <c r="P141" s="283" t="str">
        <f>IFERROR(VLOOKUP(E141,[1]ราคาพิเศษ!A:F,6,FALSE),"")</f>
        <v/>
      </c>
      <c r="R141" s="281" t="s">
        <v>221</v>
      </c>
      <c r="S141" s="285" t="s">
        <v>110</v>
      </c>
      <c r="T141" s="280" t="s">
        <v>1089</v>
      </c>
      <c r="U141" s="280"/>
      <c r="V141" s="279" t="s">
        <v>1150</v>
      </c>
      <c r="W141" s="279">
        <v>0.1</v>
      </c>
    </row>
    <row r="142" spans="1:23" ht="17" x14ac:dyDescent="0.2">
      <c r="A142" s="279" t="s">
        <v>1081</v>
      </c>
      <c r="B142" s="279" t="s">
        <v>1138</v>
      </c>
      <c r="C142" s="279" t="s">
        <v>1146</v>
      </c>
      <c r="D142" s="279" t="s">
        <v>1084</v>
      </c>
      <c r="E142" s="280" t="s">
        <v>943</v>
      </c>
      <c r="F142" s="280" t="s">
        <v>226</v>
      </c>
      <c r="G142" s="281">
        <f>VLOOKUP(E142,[1]สินค้าทั้งหมด!C:I,4,FALSE)</f>
        <v>5200</v>
      </c>
      <c r="H142" s="281">
        <f>VLOOKUP(E142,[1]สินค้าทั้งหมด!C:I,5,FALSE)</f>
        <v>4860</v>
      </c>
      <c r="I142" s="281"/>
      <c r="K142" s="279" t="s">
        <v>1143</v>
      </c>
      <c r="L142" s="279" t="s">
        <v>1087</v>
      </c>
      <c r="M142" s="279" t="s">
        <v>1087</v>
      </c>
      <c r="N142" s="279" t="s">
        <v>1087</v>
      </c>
      <c r="O142" s="279" t="s">
        <v>1087</v>
      </c>
      <c r="P142" s="283" t="str">
        <f>IFERROR(VLOOKUP(E142,[1]ราคาพิเศษ!A:F,6,FALSE),"")</f>
        <v/>
      </c>
      <c r="R142" s="281" t="s">
        <v>225</v>
      </c>
      <c r="S142" s="285" t="s">
        <v>110</v>
      </c>
      <c r="T142" s="280" t="s">
        <v>1089</v>
      </c>
      <c r="U142" s="280">
        <v>706487025771</v>
      </c>
      <c r="V142" s="279" t="s">
        <v>1153</v>
      </c>
      <c r="W142" s="279">
        <v>1.17</v>
      </c>
    </row>
    <row r="143" spans="1:23" ht="17" x14ac:dyDescent="0.2">
      <c r="A143" s="279" t="s">
        <v>1081</v>
      </c>
      <c r="B143" s="279" t="s">
        <v>1138</v>
      </c>
      <c r="C143" s="279" t="s">
        <v>1146</v>
      </c>
      <c r="D143" s="279" t="s">
        <v>1084</v>
      </c>
      <c r="E143" s="280" t="s">
        <v>944</v>
      </c>
      <c r="F143" s="280" t="s">
        <v>946</v>
      </c>
      <c r="G143" s="281">
        <f>VLOOKUP(E143,[1]สินค้าทั้งหมด!C:I,4,FALSE)</f>
        <v>1980</v>
      </c>
      <c r="H143" s="281">
        <f>VLOOKUP(E143,[1]สินค้าทั้งหมด!C:I,5,FALSE)</f>
        <v>1850</v>
      </c>
      <c r="I143" s="281"/>
      <c r="K143" s="279" t="s">
        <v>1143</v>
      </c>
      <c r="L143" s="279" t="s">
        <v>1087</v>
      </c>
      <c r="M143" s="279" t="s">
        <v>1087</v>
      </c>
      <c r="N143" s="279" t="s">
        <v>1087</v>
      </c>
      <c r="O143" s="279" t="s">
        <v>1087</v>
      </c>
      <c r="P143" s="283" t="str">
        <f>IFERROR(VLOOKUP(E143,[1]ราคาพิเศษ!A:F,6,FALSE),"")</f>
        <v/>
      </c>
      <c r="R143" s="281" t="s">
        <v>945</v>
      </c>
      <c r="S143" s="285" t="s">
        <v>110</v>
      </c>
      <c r="T143" s="280" t="s">
        <v>1089</v>
      </c>
      <c r="U143" s="280"/>
      <c r="V143" s="279" t="s">
        <v>1154</v>
      </c>
      <c r="W143" s="279">
        <v>0.1</v>
      </c>
    </row>
    <row r="144" spans="1:23" ht="17" x14ac:dyDescent="0.2">
      <c r="A144" s="279" t="s">
        <v>1081</v>
      </c>
      <c r="B144" s="279" t="s">
        <v>1082</v>
      </c>
      <c r="C144" s="279" t="s">
        <v>1083</v>
      </c>
      <c r="D144" s="279" t="s">
        <v>1084</v>
      </c>
      <c r="E144" s="280" t="s">
        <v>967</v>
      </c>
      <c r="F144" s="280" t="s">
        <v>969</v>
      </c>
      <c r="G144" s="281">
        <f>VLOOKUP(E144,[1]สินค้าทั้งหมด!C:I,4,FALSE)</f>
        <v>8740</v>
      </c>
      <c r="H144" s="281">
        <f>VLOOKUP(E144,[1]สินค้าทั้งหมด!C:I,5,FALSE)</f>
        <v>8170</v>
      </c>
      <c r="I144" s="281"/>
      <c r="K144" s="279" t="s">
        <v>1155</v>
      </c>
      <c r="L144" s="279" t="s">
        <v>1094</v>
      </c>
      <c r="M144" s="279" t="s">
        <v>1</v>
      </c>
      <c r="N144" t="s">
        <v>1097</v>
      </c>
      <c r="O144" s="279" t="s">
        <v>1087</v>
      </c>
      <c r="P144" s="283" t="str">
        <f>IFERROR(VLOOKUP(E144,[1]ราคาพิเศษ!A:F,6,FALSE),"")</f>
        <v/>
      </c>
      <c r="R144" s="281" t="s">
        <v>968</v>
      </c>
      <c r="S144" s="285" t="s">
        <v>110</v>
      </c>
      <c r="T144" s="280" t="s">
        <v>1089</v>
      </c>
      <c r="U144" s="280"/>
      <c r="V144" s="279" t="s">
        <v>1156</v>
      </c>
      <c r="W144" s="279">
        <v>0.3</v>
      </c>
    </row>
    <row r="145" spans="1:23" ht="17" x14ac:dyDescent="0.2">
      <c r="A145" s="279" t="s">
        <v>1081</v>
      </c>
      <c r="B145" s="279" t="s">
        <v>1082</v>
      </c>
      <c r="C145" s="279" t="s">
        <v>1083</v>
      </c>
      <c r="D145" s="279" t="s">
        <v>1084</v>
      </c>
      <c r="E145" s="280" t="s">
        <v>970</v>
      </c>
      <c r="F145" s="280" t="s">
        <v>972</v>
      </c>
      <c r="G145" s="281">
        <f>VLOOKUP(E145,[1]สินค้าทั้งหมด!C:I,4,FALSE)</f>
        <v>8740</v>
      </c>
      <c r="H145" s="281">
        <f>VLOOKUP(E145,[1]สินค้าทั้งหมด!C:I,5,FALSE)</f>
        <v>8170</v>
      </c>
      <c r="I145" s="281"/>
      <c r="K145" s="279" t="s">
        <v>1155</v>
      </c>
      <c r="L145" s="279" t="s">
        <v>1094</v>
      </c>
      <c r="M145" s="279" t="s">
        <v>1</v>
      </c>
      <c r="N145" t="s">
        <v>1088</v>
      </c>
      <c r="O145" s="279" t="s">
        <v>1087</v>
      </c>
      <c r="P145" s="283" t="str">
        <f>IFERROR(VLOOKUP(E145,[1]ราคาพิเศษ!A:F,6,FALSE),"")</f>
        <v/>
      </c>
      <c r="R145" s="281" t="s">
        <v>971</v>
      </c>
      <c r="S145" s="285" t="s">
        <v>110</v>
      </c>
      <c r="T145" s="280" t="s">
        <v>1089</v>
      </c>
      <c r="U145" s="280"/>
      <c r="V145" s="279" t="s">
        <v>1156</v>
      </c>
      <c r="W145" s="279">
        <v>0.3</v>
      </c>
    </row>
    <row r="146" spans="1:23" ht="17" x14ac:dyDescent="0.2">
      <c r="A146" s="279" t="s">
        <v>1081</v>
      </c>
      <c r="B146" s="279" t="s">
        <v>1082</v>
      </c>
      <c r="C146" s="279" t="s">
        <v>1083</v>
      </c>
      <c r="D146" s="279" t="s">
        <v>1084</v>
      </c>
      <c r="E146" s="280" t="s">
        <v>973</v>
      </c>
      <c r="F146" s="280" t="s">
        <v>975</v>
      </c>
      <c r="G146" s="281">
        <f>VLOOKUP(E146,[1]สินค้าทั้งหมด!C:I,4,FALSE)</f>
        <v>8740</v>
      </c>
      <c r="H146" s="281">
        <f>VLOOKUP(E146,[1]สินค้าทั้งหมด!C:I,5,FALSE)</f>
        <v>8170</v>
      </c>
      <c r="I146" s="281"/>
      <c r="K146" s="279" t="s">
        <v>1155</v>
      </c>
      <c r="L146" s="279" t="s">
        <v>1094</v>
      </c>
      <c r="M146" s="279" t="s">
        <v>1086</v>
      </c>
      <c r="N146" t="s">
        <v>1097</v>
      </c>
      <c r="O146" s="279" t="s">
        <v>1087</v>
      </c>
      <c r="P146" s="283" t="str">
        <f>IFERROR(VLOOKUP(E146,[1]ราคาพิเศษ!A:F,6,FALSE),"")</f>
        <v/>
      </c>
      <c r="R146" s="281" t="s">
        <v>974</v>
      </c>
      <c r="S146" s="285" t="s">
        <v>110</v>
      </c>
      <c r="T146" s="280" t="s">
        <v>1089</v>
      </c>
      <c r="U146" s="280">
        <v>5706991026566</v>
      </c>
      <c r="V146" s="279" t="s">
        <v>1156</v>
      </c>
      <c r="W146" s="279">
        <v>0.3</v>
      </c>
    </row>
    <row r="147" spans="1:23" ht="17" x14ac:dyDescent="0.2">
      <c r="A147" s="279" t="s">
        <v>1081</v>
      </c>
      <c r="B147" s="279" t="s">
        <v>1082</v>
      </c>
      <c r="C147" s="279" t="s">
        <v>1083</v>
      </c>
      <c r="D147" s="279" t="s">
        <v>1084</v>
      </c>
      <c r="E147" s="280" t="s">
        <v>976</v>
      </c>
      <c r="F147" s="280" t="s">
        <v>978</v>
      </c>
      <c r="G147" s="281">
        <f>VLOOKUP(E147,[1]สินค้าทั้งหมด!C:I,4,FALSE)</f>
        <v>8740</v>
      </c>
      <c r="H147" s="281">
        <f>VLOOKUP(E147,[1]สินค้าทั้งหมด!C:I,5,FALSE)</f>
        <v>8170</v>
      </c>
      <c r="I147" s="281"/>
      <c r="K147" s="279" t="s">
        <v>1155</v>
      </c>
      <c r="L147" s="279" t="s">
        <v>1094</v>
      </c>
      <c r="M147" s="279" t="s">
        <v>1086</v>
      </c>
      <c r="N147" t="s">
        <v>1088</v>
      </c>
      <c r="O147" s="279" t="s">
        <v>1087</v>
      </c>
      <c r="P147" s="283" t="str">
        <f>IFERROR(VLOOKUP(E147,[1]ราคาพิเศษ!A:F,6,FALSE),"")</f>
        <v/>
      </c>
      <c r="R147" s="281" t="s">
        <v>977</v>
      </c>
      <c r="S147" s="285" t="s">
        <v>110</v>
      </c>
      <c r="T147" s="280" t="s">
        <v>1089</v>
      </c>
      <c r="U147" s="280">
        <v>706487023036</v>
      </c>
      <c r="V147" s="279" t="s">
        <v>1156</v>
      </c>
      <c r="W147" s="279">
        <v>0.3</v>
      </c>
    </row>
    <row r="148" spans="1:23" ht="17" x14ac:dyDescent="0.2">
      <c r="A148" s="279" t="s">
        <v>1081</v>
      </c>
      <c r="B148" s="279" t="s">
        <v>1082</v>
      </c>
      <c r="C148" s="279" t="s">
        <v>1083</v>
      </c>
      <c r="D148" s="279" t="s">
        <v>1084</v>
      </c>
      <c r="E148" s="280" t="s">
        <v>979</v>
      </c>
      <c r="F148" s="280" t="s">
        <v>981</v>
      </c>
      <c r="G148" s="281">
        <f>VLOOKUP(E148,[1]สินค้าทั้งหมด!C:I,4,FALSE)</f>
        <v>9880</v>
      </c>
      <c r="H148" s="281">
        <f>VLOOKUP(E148,[1]สินค้าทั้งหมด!C:I,5,FALSE)</f>
        <v>9230</v>
      </c>
      <c r="I148" s="281"/>
      <c r="K148" s="279" t="s">
        <v>1155</v>
      </c>
      <c r="L148" s="279" t="s">
        <v>1094</v>
      </c>
      <c r="M148" s="279" t="s">
        <v>1</v>
      </c>
      <c r="N148" t="s">
        <v>1097</v>
      </c>
      <c r="O148" s="279" t="s">
        <v>1087</v>
      </c>
      <c r="P148" s="283" t="str">
        <f>IFERROR(VLOOKUP(E148,[1]ราคาพิเศษ!A:F,6,FALSE),"")</f>
        <v/>
      </c>
      <c r="R148" s="281" t="s">
        <v>980</v>
      </c>
      <c r="S148" s="285" t="s">
        <v>110</v>
      </c>
      <c r="T148" s="280" t="s">
        <v>1089</v>
      </c>
      <c r="U148" s="280"/>
      <c r="V148" s="279" t="s">
        <v>1156</v>
      </c>
      <c r="W148" s="279">
        <v>0.3</v>
      </c>
    </row>
    <row r="149" spans="1:23" ht="17" x14ac:dyDescent="0.2">
      <c r="A149" s="279" t="s">
        <v>1081</v>
      </c>
      <c r="B149" s="279" t="s">
        <v>1082</v>
      </c>
      <c r="D149" s="279" t="s">
        <v>1084</v>
      </c>
      <c r="E149" s="280" t="s">
        <v>982</v>
      </c>
      <c r="F149" s="280" t="s">
        <v>984</v>
      </c>
      <c r="G149" s="281">
        <f>VLOOKUP(E149,[1]สินค้าทั้งหมด!C:I,4,FALSE)</f>
        <v>9880</v>
      </c>
      <c r="H149" s="281">
        <f>VLOOKUP(E149,[1]สินค้าทั้งหมด!C:I,5,FALSE)</f>
        <v>9230</v>
      </c>
      <c r="I149" s="281"/>
      <c r="K149" s="279" t="s">
        <v>1155</v>
      </c>
      <c r="L149" s="279" t="s">
        <v>1094</v>
      </c>
      <c r="M149" s="279" t="s">
        <v>1</v>
      </c>
      <c r="N149" t="s">
        <v>1088</v>
      </c>
      <c r="O149" s="279" t="s">
        <v>1087</v>
      </c>
      <c r="P149" s="283" t="str">
        <f>IFERROR(VLOOKUP(E149,[1]ราคาพิเศษ!A:F,6,FALSE),"")</f>
        <v/>
      </c>
      <c r="R149" s="281" t="s">
        <v>983</v>
      </c>
      <c r="S149" s="285" t="s">
        <v>110</v>
      </c>
      <c r="T149" s="280" t="s">
        <v>1089</v>
      </c>
      <c r="U149" s="280"/>
      <c r="V149" s="279" t="s">
        <v>1156</v>
      </c>
      <c r="W149" s="279">
        <v>0.3</v>
      </c>
    </row>
    <row r="150" spans="1:23" ht="17" x14ac:dyDescent="0.2">
      <c r="A150" s="279" t="s">
        <v>1081</v>
      </c>
      <c r="B150" s="279" t="s">
        <v>1082</v>
      </c>
      <c r="C150" s="279" t="s">
        <v>1083</v>
      </c>
      <c r="D150" s="279" t="s">
        <v>1084</v>
      </c>
      <c r="E150" s="280" t="s">
        <v>985</v>
      </c>
      <c r="F150" s="280" t="s">
        <v>987</v>
      </c>
      <c r="G150" s="281">
        <f>VLOOKUP(E150,[1]สินค้าทั้งหมด!C:I,4,FALSE)</f>
        <v>9880</v>
      </c>
      <c r="H150" s="281">
        <f>VLOOKUP(E150,[1]สินค้าทั้งหมด!C:I,5,FALSE)</f>
        <v>9230</v>
      </c>
      <c r="I150" s="281"/>
      <c r="K150" s="279" t="s">
        <v>1155</v>
      </c>
      <c r="L150" s="279" t="s">
        <v>1094</v>
      </c>
      <c r="M150" s="279" t="s">
        <v>1086</v>
      </c>
      <c r="N150" t="s">
        <v>1097</v>
      </c>
      <c r="O150" s="279" t="s">
        <v>1087</v>
      </c>
      <c r="P150" s="283" t="str">
        <f>IFERROR(VLOOKUP(E150,[1]ราคาพิเศษ!A:F,6,FALSE),"")</f>
        <v/>
      </c>
      <c r="R150" s="281" t="s">
        <v>986</v>
      </c>
      <c r="S150" s="285" t="s">
        <v>110</v>
      </c>
      <c r="T150" s="280" t="s">
        <v>1089</v>
      </c>
      <c r="U150" s="280"/>
      <c r="V150" s="279" t="s">
        <v>1156</v>
      </c>
      <c r="W150" s="279">
        <v>0.3</v>
      </c>
    </row>
    <row r="151" spans="1:23" ht="17" x14ac:dyDescent="0.2">
      <c r="A151" s="279" t="s">
        <v>1081</v>
      </c>
      <c r="B151" s="279" t="s">
        <v>1082</v>
      </c>
      <c r="C151" s="279" t="s">
        <v>1083</v>
      </c>
      <c r="D151" s="279" t="s">
        <v>1084</v>
      </c>
      <c r="E151" s="280" t="s">
        <v>988</v>
      </c>
      <c r="F151" s="280" t="s">
        <v>990</v>
      </c>
      <c r="G151" s="281">
        <f>VLOOKUP(E151,[1]สินค้าทั้งหมด!C:I,4,FALSE)</f>
        <v>9880</v>
      </c>
      <c r="H151" s="281">
        <f>VLOOKUP(E151,[1]สินค้าทั้งหมด!C:I,5,FALSE)</f>
        <v>9230</v>
      </c>
      <c r="I151" s="281"/>
      <c r="K151" s="279" t="s">
        <v>1155</v>
      </c>
      <c r="L151" s="279" t="s">
        <v>1094</v>
      </c>
      <c r="M151" s="279" t="s">
        <v>1086</v>
      </c>
      <c r="N151" t="s">
        <v>1088</v>
      </c>
      <c r="O151" s="279" t="s">
        <v>1087</v>
      </c>
      <c r="P151" s="283" t="str">
        <f>IFERROR(VLOOKUP(E151,[1]ราคาพิเศษ!A:F,6,FALSE),"")</f>
        <v/>
      </c>
      <c r="R151" s="281" t="s">
        <v>989</v>
      </c>
      <c r="S151" s="285" t="s">
        <v>110</v>
      </c>
      <c r="T151" s="280" t="s">
        <v>1089</v>
      </c>
      <c r="U151" s="280"/>
      <c r="V151" s="279" t="s">
        <v>1156</v>
      </c>
      <c r="W151" s="279">
        <v>0.3</v>
      </c>
    </row>
    <row r="152" spans="1:23" ht="17" x14ac:dyDescent="0.2">
      <c r="A152" s="279" t="s">
        <v>1081</v>
      </c>
      <c r="B152" s="279" t="s">
        <v>1127</v>
      </c>
      <c r="C152" s="279" t="s">
        <v>1128</v>
      </c>
      <c r="D152" s="279" t="s">
        <v>1084</v>
      </c>
      <c r="E152" s="280" t="s">
        <v>1010</v>
      </c>
      <c r="F152" s="280" t="s">
        <v>1011</v>
      </c>
      <c r="G152" s="281">
        <f>VLOOKUP(E152,[1]สินค้าทั้งหมด!C:I,4,FALSE)</f>
        <v>5490</v>
      </c>
      <c r="H152" s="281">
        <f>VLOOKUP(E152,[1]สินค้าทั้งหมด!C:I,5,FALSE)</f>
        <v>5130</v>
      </c>
      <c r="I152" s="281"/>
      <c r="K152" s="279" t="s">
        <v>1157</v>
      </c>
      <c r="L152" s="279" t="s">
        <v>1087</v>
      </c>
      <c r="M152" s="279" t="s">
        <v>1086</v>
      </c>
      <c r="N152" t="s">
        <v>1115</v>
      </c>
      <c r="O152" s="279" t="s">
        <v>1087</v>
      </c>
      <c r="P152" s="283" t="str">
        <f>IFERROR(VLOOKUP(E152,[1]ราคาพิเศษ!A:F,6,FALSE),"")</f>
        <v/>
      </c>
      <c r="R152" s="281" t="s">
        <v>105</v>
      </c>
      <c r="S152" s="288" t="s">
        <v>26</v>
      </c>
      <c r="T152" s="280" t="s">
        <v>1089</v>
      </c>
      <c r="U152" s="280">
        <v>5706991027273</v>
      </c>
      <c r="V152" s="279" t="s">
        <v>1158</v>
      </c>
      <c r="W152" s="279">
        <v>0.26</v>
      </c>
    </row>
    <row r="153" spans="1:23" ht="17" x14ac:dyDescent="0.2">
      <c r="A153" s="279" t="s">
        <v>1081</v>
      </c>
      <c r="B153" s="279" t="s">
        <v>1127</v>
      </c>
      <c r="C153" s="279" t="s">
        <v>1128</v>
      </c>
      <c r="D153" s="279" t="s">
        <v>1084</v>
      </c>
      <c r="E153" s="280" t="s">
        <v>1012</v>
      </c>
      <c r="F153" s="280" t="s">
        <v>1013</v>
      </c>
      <c r="G153" s="281">
        <f>VLOOKUP(E153,[1]สินค้าทั้งหมด!C:I,4,FALSE)</f>
        <v>5490</v>
      </c>
      <c r="H153" s="281">
        <f>VLOOKUP(E153,[1]สินค้าทั้งหมด!C:I,5,FALSE)</f>
        <v>5130</v>
      </c>
      <c r="I153" s="281"/>
      <c r="K153" s="279" t="s">
        <v>1157</v>
      </c>
      <c r="L153" s="279" t="s">
        <v>1087</v>
      </c>
      <c r="M153" s="279" t="s">
        <v>1</v>
      </c>
      <c r="N153" t="s">
        <v>1115</v>
      </c>
      <c r="O153" s="279" t="s">
        <v>1087</v>
      </c>
      <c r="P153" s="283" t="str">
        <f>IFERROR(VLOOKUP(E153,[1]ราคาพิเศษ!A:F,6,FALSE),"")</f>
        <v/>
      </c>
      <c r="R153" s="281" t="s">
        <v>108</v>
      </c>
      <c r="S153" s="285" t="s">
        <v>110</v>
      </c>
      <c r="T153" s="280" t="s">
        <v>1089</v>
      </c>
      <c r="U153" s="280">
        <v>706487023562</v>
      </c>
      <c r="V153" s="279" t="s">
        <v>1158</v>
      </c>
      <c r="W153" s="279">
        <v>0.26</v>
      </c>
    </row>
    <row r="154" spans="1:23" ht="17" x14ac:dyDescent="0.2">
      <c r="A154" s="279" t="s">
        <v>1081</v>
      </c>
      <c r="B154" s="279" t="s">
        <v>1127</v>
      </c>
      <c r="C154" s="279" t="s">
        <v>1128</v>
      </c>
      <c r="D154" s="279" t="s">
        <v>1084</v>
      </c>
      <c r="E154" s="280" t="s">
        <v>1014</v>
      </c>
      <c r="F154" s="280" t="s">
        <v>1015</v>
      </c>
      <c r="G154" s="281">
        <f>VLOOKUP(E154,[1]สินค้าทั้งหมด!C:I,4,FALSE)</f>
        <v>6140</v>
      </c>
      <c r="H154" s="281">
        <f>VLOOKUP(E154,[1]สินค้าทั้งหมด!C:I,5,FALSE)</f>
        <v>5740</v>
      </c>
      <c r="I154" s="281"/>
      <c r="K154" s="279" t="s">
        <v>1159</v>
      </c>
      <c r="L154" s="279" t="s">
        <v>1087</v>
      </c>
      <c r="M154" s="279" t="s">
        <v>1086</v>
      </c>
      <c r="N154" t="s">
        <v>1115</v>
      </c>
      <c r="O154" s="279" t="s">
        <v>1087</v>
      </c>
      <c r="P154" s="283" t="str">
        <f>IFERROR(VLOOKUP(E154,[1]ราคาพิเศษ!A:F,6,FALSE),"")</f>
        <v/>
      </c>
      <c r="R154" s="281" t="s">
        <v>96</v>
      </c>
      <c r="S154" s="288" t="s">
        <v>26</v>
      </c>
      <c r="T154" s="280" t="s">
        <v>1089</v>
      </c>
      <c r="U154" s="280">
        <v>5706991027303</v>
      </c>
      <c r="V154" s="279" t="s">
        <v>1158</v>
      </c>
      <c r="W154" s="279">
        <v>0.26</v>
      </c>
    </row>
    <row r="155" spans="1:23" ht="17" x14ac:dyDescent="0.2">
      <c r="A155" s="279" t="s">
        <v>1081</v>
      </c>
      <c r="B155" s="279" t="s">
        <v>1127</v>
      </c>
      <c r="C155" s="279" t="s">
        <v>1128</v>
      </c>
      <c r="D155" s="279" t="s">
        <v>1084</v>
      </c>
      <c r="E155" s="280" t="s">
        <v>1016</v>
      </c>
      <c r="F155" s="280" t="s">
        <v>1017</v>
      </c>
      <c r="G155" s="281">
        <f>VLOOKUP(E155,[1]สินค้าทั้งหมด!C:I,4,FALSE)</f>
        <v>6140</v>
      </c>
      <c r="H155" s="281">
        <f>VLOOKUP(E155,[1]สินค้าทั้งหมด!C:I,5,FALSE)</f>
        <v>5740</v>
      </c>
      <c r="I155" s="281"/>
      <c r="K155" s="279" t="s">
        <v>1159</v>
      </c>
      <c r="L155" s="279" t="s">
        <v>1087</v>
      </c>
      <c r="M155" s="279" t="s">
        <v>1</v>
      </c>
      <c r="N155" t="s">
        <v>1115</v>
      </c>
      <c r="O155" s="279" t="s">
        <v>1087</v>
      </c>
      <c r="P155" s="283" t="str">
        <f>IFERROR(VLOOKUP(E155,[1]ราคาพิเศษ!A:F,6,FALSE),"")</f>
        <v/>
      </c>
      <c r="R155" s="281" t="s">
        <v>116</v>
      </c>
      <c r="S155" s="285" t="s">
        <v>110</v>
      </c>
      <c r="T155" s="280" t="s">
        <v>1089</v>
      </c>
      <c r="U155" s="280">
        <v>5706991027310</v>
      </c>
      <c r="V155" s="279" t="s">
        <v>1158</v>
      </c>
      <c r="W155" s="279">
        <v>0.26</v>
      </c>
    </row>
    <row r="156" spans="1:23" ht="17" x14ac:dyDescent="0.2">
      <c r="A156" s="279" t="s">
        <v>1081</v>
      </c>
      <c r="B156" s="279" t="s">
        <v>1127</v>
      </c>
      <c r="C156" s="279" t="s">
        <v>1128</v>
      </c>
      <c r="D156" s="279" t="s">
        <v>1084</v>
      </c>
      <c r="E156" s="280" t="s">
        <v>7</v>
      </c>
      <c r="F156" s="280" t="s">
        <v>8</v>
      </c>
      <c r="G156" s="281">
        <f>VLOOKUP(E156,[1]สินค้าทั้งหมด!C:I,4,FALSE)</f>
        <v>12640</v>
      </c>
      <c r="H156" s="281">
        <f>VLOOKUP(E156,[1]สินค้าทั้งหมด!C:I,5,FALSE)</f>
        <v>11810</v>
      </c>
      <c r="I156" s="281"/>
      <c r="K156" s="279" t="s">
        <v>1160</v>
      </c>
      <c r="L156" s="279" t="s">
        <v>1087</v>
      </c>
      <c r="M156" s="279" t="s">
        <v>1086</v>
      </c>
      <c r="N156" t="s">
        <v>1088</v>
      </c>
      <c r="O156" s="279" t="s">
        <v>1088</v>
      </c>
      <c r="P156" s="283">
        <f>IFERROR(VLOOKUP(E156,[1]ราคาพิเศษ!A:F,6,FALSE),"")</f>
        <v>8500</v>
      </c>
      <c r="R156" s="281" t="s">
        <v>119</v>
      </c>
      <c r="S156" s="288" t="s">
        <v>26</v>
      </c>
      <c r="T156" s="280" t="s">
        <v>1089</v>
      </c>
      <c r="U156" s="280">
        <v>5706991026825</v>
      </c>
      <c r="V156" s="279" t="s">
        <v>1158</v>
      </c>
      <c r="W156" s="279">
        <v>0.26</v>
      </c>
    </row>
    <row r="157" spans="1:23" ht="17" x14ac:dyDescent="0.2">
      <c r="A157" s="279" t="s">
        <v>1081</v>
      </c>
      <c r="B157" s="279" t="s">
        <v>1127</v>
      </c>
      <c r="C157" s="279" t="s">
        <v>1128</v>
      </c>
      <c r="D157" s="279" t="s">
        <v>1084</v>
      </c>
      <c r="E157" s="280" t="s">
        <v>1018</v>
      </c>
      <c r="F157" s="280" t="s">
        <v>1019</v>
      </c>
      <c r="G157" s="281">
        <f>VLOOKUP(E157,[1]สินค้าทั้งหมด!C:I,4,FALSE)</f>
        <v>12640</v>
      </c>
      <c r="H157" s="281">
        <f>VLOOKUP(E157,[1]สินค้าทั้งหมด!C:I,5,FALSE)</f>
        <v>11810</v>
      </c>
      <c r="I157" s="281"/>
      <c r="K157" s="279" t="s">
        <v>1160</v>
      </c>
      <c r="L157" s="279" t="s">
        <v>1087</v>
      </c>
      <c r="M157" s="279" t="s">
        <v>1086</v>
      </c>
      <c r="N157" s="279" t="s">
        <v>1115</v>
      </c>
      <c r="O157" s="279" t="s">
        <v>1097</v>
      </c>
      <c r="P157" s="283" t="str">
        <f>IFERROR(VLOOKUP(E157,[1]ราคาพิเศษ!A:F,6,FALSE),"")</f>
        <v/>
      </c>
      <c r="R157" s="281" t="s">
        <v>120</v>
      </c>
      <c r="S157" s="285" t="s">
        <v>110</v>
      </c>
      <c r="T157" s="280" t="s">
        <v>1089</v>
      </c>
      <c r="U157" s="280"/>
      <c r="V157" s="279" t="s">
        <v>1158</v>
      </c>
      <c r="W157" s="279">
        <v>0.26</v>
      </c>
    </row>
    <row r="158" spans="1:23" ht="17" x14ac:dyDescent="0.2">
      <c r="A158" s="279" t="s">
        <v>1081</v>
      </c>
      <c r="B158" s="279" t="s">
        <v>1127</v>
      </c>
      <c r="C158" s="279" t="s">
        <v>1128</v>
      </c>
      <c r="D158" s="279" t="s">
        <v>1084</v>
      </c>
      <c r="E158" s="280" t="s">
        <v>1020</v>
      </c>
      <c r="F158" s="280" t="s">
        <v>1021</v>
      </c>
      <c r="G158" s="281">
        <f>VLOOKUP(E158,[1]สินค้าทั้งหมด!C:I,4,FALSE)</f>
        <v>11990</v>
      </c>
      <c r="H158" s="281">
        <f>VLOOKUP(E158,[1]สินค้าทั้งหมด!C:I,5,FALSE)</f>
        <v>11210</v>
      </c>
      <c r="I158" s="281"/>
      <c r="K158" s="279" t="s">
        <v>1160</v>
      </c>
      <c r="L158" s="279" t="s">
        <v>1087</v>
      </c>
      <c r="M158" s="279" t="s">
        <v>1086</v>
      </c>
      <c r="N158" t="s">
        <v>1115</v>
      </c>
      <c r="O158" s="279" t="s">
        <v>1087</v>
      </c>
      <c r="P158" s="283" t="str">
        <f>IFERROR(VLOOKUP(E158,[1]ราคาพิเศษ!A:F,6,FALSE),"")</f>
        <v/>
      </c>
      <c r="R158" s="281" t="s">
        <v>121</v>
      </c>
      <c r="S158" s="285" t="s">
        <v>110</v>
      </c>
      <c r="T158" s="280" t="s">
        <v>1089</v>
      </c>
      <c r="U158" s="280">
        <v>5706991026849</v>
      </c>
      <c r="V158" s="279" t="s">
        <v>1158</v>
      </c>
      <c r="W158" s="279">
        <v>0.26</v>
      </c>
    </row>
    <row r="159" spans="1:23" ht="17" x14ac:dyDescent="0.2">
      <c r="A159" s="279" t="s">
        <v>1081</v>
      </c>
      <c r="B159" s="279" t="s">
        <v>1127</v>
      </c>
      <c r="C159" s="279" t="s">
        <v>1128</v>
      </c>
      <c r="D159" s="279" t="s">
        <v>1084</v>
      </c>
      <c r="E159" s="280" t="s">
        <v>1022</v>
      </c>
      <c r="F159" s="280" t="s">
        <v>1023</v>
      </c>
      <c r="G159" s="281">
        <f>VLOOKUP(E159,[1]สินค้าทั้งหมด!C:I,4,FALSE)</f>
        <v>12640</v>
      </c>
      <c r="H159" s="281">
        <f>VLOOKUP(E159,[1]สินค้าทั้งหมด!C:I,5,FALSE)</f>
        <v>11810</v>
      </c>
      <c r="I159" s="281"/>
      <c r="K159" s="279" t="s">
        <v>1160</v>
      </c>
      <c r="L159" s="279" t="s">
        <v>1087</v>
      </c>
      <c r="M159" s="279" t="s">
        <v>1</v>
      </c>
      <c r="N159" t="s">
        <v>1088</v>
      </c>
      <c r="O159" s="279" t="s">
        <v>1088</v>
      </c>
      <c r="P159" s="283" t="str">
        <f>IFERROR(VLOOKUP(E159,[1]ราคาพิเศษ!A:F,6,FALSE),"")</f>
        <v/>
      </c>
      <c r="R159" s="281" t="s">
        <v>123</v>
      </c>
      <c r="S159" s="285" t="s">
        <v>110</v>
      </c>
      <c r="T159" s="280" t="s">
        <v>1089</v>
      </c>
      <c r="U159" s="280"/>
      <c r="V159" s="279" t="s">
        <v>1158</v>
      </c>
      <c r="W159" s="279">
        <v>0.26</v>
      </c>
    </row>
    <row r="160" spans="1:23" ht="17" x14ac:dyDescent="0.2">
      <c r="A160" s="279" t="s">
        <v>1081</v>
      </c>
      <c r="B160" s="279" t="s">
        <v>1127</v>
      </c>
      <c r="C160" s="279" t="s">
        <v>1128</v>
      </c>
      <c r="D160" s="279" t="s">
        <v>1084</v>
      </c>
      <c r="E160" s="280" t="s">
        <v>1024</v>
      </c>
      <c r="F160" s="280" t="s">
        <v>1025</v>
      </c>
      <c r="G160" s="281">
        <f>VLOOKUP(E160,[1]สินค้าทั้งหมด!C:I,4,FALSE)</f>
        <v>12640</v>
      </c>
      <c r="H160" s="281">
        <f>VLOOKUP(E160,[1]สินค้าทั้งหมด!C:I,5,FALSE)</f>
        <v>11810</v>
      </c>
      <c r="I160" s="281"/>
      <c r="K160" s="279" t="s">
        <v>1160</v>
      </c>
      <c r="L160" s="279" t="s">
        <v>1087</v>
      </c>
      <c r="M160" s="279" t="s">
        <v>1</v>
      </c>
      <c r="N160" s="279" t="s">
        <v>1115</v>
      </c>
      <c r="O160" s="279" t="s">
        <v>1097</v>
      </c>
      <c r="P160" s="283" t="str">
        <f>IFERROR(VLOOKUP(E160,[1]ราคาพิเศษ!A:F,6,FALSE),"")</f>
        <v/>
      </c>
      <c r="R160" s="281" t="s">
        <v>124</v>
      </c>
      <c r="S160" s="285" t="s">
        <v>110</v>
      </c>
      <c r="T160" s="280" t="s">
        <v>1089</v>
      </c>
      <c r="U160" s="280"/>
      <c r="V160" s="279" t="s">
        <v>1158</v>
      </c>
      <c r="W160" s="279">
        <v>0.26</v>
      </c>
    </row>
    <row r="161" spans="1:23" ht="17" x14ac:dyDescent="0.2">
      <c r="A161" s="279" t="s">
        <v>1081</v>
      </c>
      <c r="B161" s="279" t="s">
        <v>1127</v>
      </c>
      <c r="C161" s="279" t="s">
        <v>1128</v>
      </c>
      <c r="D161" s="279" t="s">
        <v>1084</v>
      </c>
      <c r="E161" s="280" t="s">
        <v>1026</v>
      </c>
      <c r="F161" s="280" t="s">
        <v>1027</v>
      </c>
      <c r="G161" s="281">
        <f>VLOOKUP(E161,[1]สินค้าทั้งหมด!C:I,4,FALSE)</f>
        <v>11990</v>
      </c>
      <c r="H161" s="281">
        <f>VLOOKUP(E161,[1]สินค้าทั้งหมด!C:I,5,FALSE)</f>
        <v>11210</v>
      </c>
      <c r="I161" s="281"/>
      <c r="K161" s="279" t="s">
        <v>1160</v>
      </c>
      <c r="L161" s="279" t="s">
        <v>1087</v>
      </c>
      <c r="M161" s="279" t="s">
        <v>1</v>
      </c>
      <c r="N161" t="s">
        <v>1115</v>
      </c>
      <c r="O161" s="279" t="s">
        <v>1087</v>
      </c>
      <c r="P161" s="283" t="str">
        <f>IFERROR(VLOOKUP(E161,[1]ราคาพิเศษ!A:F,6,FALSE),"")</f>
        <v/>
      </c>
      <c r="R161" s="281" t="s">
        <v>125</v>
      </c>
      <c r="S161" s="285" t="s">
        <v>110</v>
      </c>
      <c r="T161" s="280" t="s">
        <v>1089</v>
      </c>
      <c r="U161" s="280"/>
      <c r="V161" s="279" t="s">
        <v>1158</v>
      </c>
      <c r="W161" s="279">
        <v>0.26</v>
      </c>
    </row>
    <row r="162" spans="1:23" ht="17" x14ac:dyDescent="0.2">
      <c r="A162" s="279" t="s">
        <v>1081</v>
      </c>
      <c r="B162" s="279" t="s">
        <v>1082</v>
      </c>
      <c r="C162" s="279" t="s">
        <v>1108</v>
      </c>
      <c r="D162" s="279" t="s">
        <v>1084</v>
      </c>
      <c r="E162" s="6" t="s">
        <v>329</v>
      </c>
      <c r="F162" t="str">
        <f>VLOOKUP(E162,[1]สินค้าทั้งหมด!C:E,3,FALSE)</f>
        <v>Jabra Evolve2 50, USB C/A UC Mono</v>
      </c>
      <c r="G162" s="281">
        <f>VLOOKUP(E162,[1]สินค้าทั้งหมด!C:I,4,FALSE)</f>
        <v>6140</v>
      </c>
      <c r="H162" s="281">
        <f>VLOOKUP(E162,[1]สินค้าทั้งหมด!C:I,5,FALSE)</f>
        <v>5740</v>
      </c>
      <c r="K162" s="279" t="s">
        <v>1048</v>
      </c>
      <c r="L162" s="279" t="s">
        <v>2</v>
      </c>
      <c r="M162" s="279" t="s">
        <v>1</v>
      </c>
      <c r="N162" t="s">
        <v>1115</v>
      </c>
      <c r="O162" s="279" t="s">
        <v>1087</v>
      </c>
      <c r="P162" s="283" t="str">
        <f>IFERROR(VLOOKUP(E162,[1]ราคาพิเศษ!A:F,6,FALSE),"")</f>
        <v/>
      </c>
      <c r="R162" s="6" t="s">
        <v>330</v>
      </c>
      <c r="S162" s="285" t="s">
        <v>110</v>
      </c>
      <c r="T162" s="280" t="s">
        <v>1089</v>
      </c>
      <c r="V162" s="279" t="s">
        <v>1096</v>
      </c>
      <c r="W162" s="279">
        <v>0.3</v>
      </c>
    </row>
    <row r="163" spans="1:23" ht="17" x14ac:dyDescent="0.2">
      <c r="A163" s="279" t="s">
        <v>1081</v>
      </c>
      <c r="B163" s="279" t="s">
        <v>1082</v>
      </c>
      <c r="C163" s="279" t="s">
        <v>1108</v>
      </c>
      <c r="D163" s="279" t="s">
        <v>1084</v>
      </c>
      <c r="E163" s="6" t="s">
        <v>333</v>
      </c>
      <c r="F163" t="str">
        <f>VLOOKUP(E163,[1]สินค้าทั้งหมด!C:E,3,FALSE)</f>
        <v>Jabra Evolve2 50, USB C/A MS Mono</v>
      </c>
      <c r="G163" s="281">
        <f>VLOOKUP(E163,[1]สินค้าทั้งหมด!C:I,4,FALSE)</f>
        <v>6140</v>
      </c>
      <c r="H163" s="281">
        <f>VLOOKUP(E163,[1]สินค้าทั้งหมด!C:I,5,FALSE)</f>
        <v>5740</v>
      </c>
      <c r="K163" s="279" t="s">
        <v>1048</v>
      </c>
      <c r="L163" s="279" t="s">
        <v>2</v>
      </c>
      <c r="M163" s="279" t="s">
        <v>1086</v>
      </c>
      <c r="N163" t="s">
        <v>1115</v>
      </c>
      <c r="O163" s="279" t="s">
        <v>1087</v>
      </c>
      <c r="P163" s="283" t="str">
        <f>IFERROR(VLOOKUP(E163,[1]ราคาพิเศษ!A:F,6,FALSE),"")</f>
        <v/>
      </c>
      <c r="R163" s="6" t="s">
        <v>334</v>
      </c>
      <c r="S163" s="285" t="s">
        <v>110</v>
      </c>
      <c r="T163" s="280" t="s">
        <v>1089</v>
      </c>
      <c r="V163" s="279" t="s">
        <v>1096</v>
      </c>
      <c r="W163" s="279">
        <v>0.3</v>
      </c>
    </row>
    <row r="164" spans="1:23" ht="17" x14ac:dyDescent="0.2">
      <c r="A164" s="279" t="s">
        <v>1081</v>
      </c>
      <c r="B164" s="279" t="s">
        <v>1082</v>
      </c>
      <c r="C164" s="279" t="s">
        <v>1108</v>
      </c>
      <c r="D164" s="279" t="s">
        <v>1084</v>
      </c>
      <c r="E164" s="6" t="s">
        <v>336</v>
      </c>
      <c r="F164" t="str">
        <f>VLOOKUP(E164,[1]สินค้าทั้งหมด!C:E,3,FALSE)</f>
        <v>Jabra Evolve2 50, USB C/A UC Stereo</v>
      </c>
      <c r="G164" s="281">
        <f>VLOOKUP(E164,[1]สินค้าทั้งหมด!C:I,4,FALSE)</f>
        <v>6470</v>
      </c>
      <c r="H164" s="281">
        <f>VLOOKUP(E164,[1]สินค้าทั้งหมด!C:I,5,FALSE)</f>
        <v>6050</v>
      </c>
      <c r="K164" s="279" t="s">
        <v>1048</v>
      </c>
      <c r="L164" s="279" t="s">
        <v>1094</v>
      </c>
      <c r="M164" s="279" t="s">
        <v>1</v>
      </c>
      <c r="N164" t="s">
        <v>1115</v>
      </c>
      <c r="O164" s="279" t="s">
        <v>1087</v>
      </c>
      <c r="P164" s="283" t="str">
        <f>IFERROR(VLOOKUP(E164,[1]ราคาพิเศษ!A:F,6,FALSE),"")</f>
        <v/>
      </c>
      <c r="R164" s="6" t="s">
        <v>337</v>
      </c>
      <c r="S164" s="285" t="s">
        <v>110</v>
      </c>
      <c r="T164" s="280" t="s">
        <v>1089</v>
      </c>
      <c r="V164" s="279" t="s">
        <v>1096</v>
      </c>
      <c r="W164" s="279">
        <v>0.3</v>
      </c>
    </row>
    <row r="165" spans="1:23" ht="17" x14ac:dyDescent="0.2">
      <c r="A165" s="279" t="s">
        <v>1081</v>
      </c>
      <c r="B165" s="279" t="s">
        <v>1082</v>
      </c>
      <c r="C165" s="279" t="s">
        <v>1108</v>
      </c>
      <c r="D165" s="279" t="s">
        <v>1084</v>
      </c>
      <c r="E165" s="6" t="s">
        <v>339</v>
      </c>
      <c r="F165" t="str">
        <f>VLOOKUP(E165,[1]สินค้าทั้งหมด!C:E,3,FALSE)</f>
        <v>Jabra Evolve2 50, USB C/A MS Stereo</v>
      </c>
      <c r="G165" s="281">
        <f>VLOOKUP(E165,[1]สินค้าทั้งหมด!C:I,4,FALSE)</f>
        <v>6470</v>
      </c>
      <c r="H165" s="281">
        <f>VLOOKUP(E165,[1]สินค้าทั้งหมด!C:I,5,FALSE)</f>
        <v>6050</v>
      </c>
      <c r="K165" s="279" t="s">
        <v>1048</v>
      </c>
      <c r="L165" s="279" t="s">
        <v>1094</v>
      </c>
      <c r="M165" s="279" t="s">
        <v>1086</v>
      </c>
      <c r="N165" t="s">
        <v>1115</v>
      </c>
      <c r="O165" s="279" t="s">
        <v>1087</v>
      </c>
      <c r="P165" s="283" t="str">
        <f>IFERROR(VLOOKUP(E165,[1]ราคาพิเศษ!A:F,6,FALSE),"")</f>
        <v/>
      </c>
      <c r="R165" s="6" t="s">
        <v>340</v>
      </c>
      <c r="S165" s="288" t="s">
        <v>26</v>
      </c>
      <c r="T165" s="280" t="s">
        <v>1089</v>
      </c>
      <c r="V165" s="279" t="s">
        <v>1096</v>
      </c>
      <c r="W165" s="279">
        <v>0.3</v>
      </c>
    </row>
    <row r="166" spans="1:23" ht="17" x14ac:dyDescent="0.2">
      <c r="A166" s="279" t="s">
        <v>1081</v>
      </c>
      <c r="B166" s="279" t="s">
        <v>1082</v>
      </c>
      <c r="C166" s="279" t="s">
        <v>1108</v>
      </c>
      <c r="D166" s="279" t="s">
        <v>1084</v>
      </c>
      <c r="E166" s="6" t="s">
        <v>649</v>
      </c>
      <c r="F166" t="str">
        <f>VLOOKUP(E166,[1]สินค้าทั้งหมด!C:E,3,FALSE)</f>
        <v>Jabra Evolve2 40 SE, USB C/A, UC Stereo</v>
      </c>
      <c r="G166" s="281">
        <f>VLOOKUP(E166,[1]สินค้าทั้งหมด!C:I,4,FALSE)</f>
        <v>5460</v>
      </c>
      <c r="H166" s="281">
        <f>VLOOKUP(E166,[1]สินค้าทั้งหมด!C:I,5,FALSE)</f>
        <v>5100</v>
      </c>
      <c r="K166" s="279" t="s">
        <v>1161</v>
      </c>
      <c r="L166" s="279" t="s">
        <v>1094</v>
      </c>
      <c r="M166" s="279" t="s">
        <v>1</v>
      </c>
      <c r="N166" t="s">
        <v>1115</v>
      </c>
      <c r="O166" s="279" t="s">
        <v>1087</v>
      </c>
      <c r="P166" s="283" t="str">
        <f>IFERROR(VLOOKUP(E166,[1]ราคาพิเศษ!A:F,6,FALSE),"")</f>
        <v/>
      </c>
      <c r="R166" s="6" t="s">
        <v>650</v>
      </c>
      <c r="S166" s="285" t="s">
        <v>110</v>
      </c>
      <c r="T166" s="280" t="s">
        <v>1089</v>
      </c>
      <c r="V166" s="279" t="s">
        <v>1096</v>
      </c>
      <c r="W166" s="279">
        <v>0.3</v>
      </c>
    </row>
    <row r="167" spans="1:23" ht="17" x14ac:dyDescent="0.2">
      <c r="A167" s="279" t="s">
        <v>1081</v>
      </c>
      <c r="B167" s="279" t="s">
        <v>1082</v>
      </c>
      <c r="C167" s="279" t="s">
        <v>1108</v>
      </c>
      <c r="D167" s="279" t="s">
        <v>1084</v>
      </c>
      <c r="E167" s="6" t="s">
        <v>52</v>
      </c>
      <c r="F167" t="str">
        <f>VLOOKUP(E167,[1]สินค้าทั้งหมด!C:E,3,FALSE)</f>
        <v>Jabra Evolve2 40 SE, USB C/A, MS Stereo</v>
      </c>
      <c r="G167" s="281">
        <f>VLOOKUP(E167,[1]สินค้าทั้งหมด!C:I,4,FALSE)</f>
        <v>5460</v>
      </c>
      <c r="H167" s="281">
        <f>VLOOKUP(E167,[1]สินค้าทั้งหมด!C:I,5,FALSE)</f>
        <v>5100</v>
      </c>
      <c r="K167" s="279" t="s">
        <v>1161</v>
      </c>
      <c r="L167" s="279" t="s">
        <v>1094</v>
      </c>
      <c r="M167" s="279" t="s">
        <v>1086</v>
      </c>
      <c r="N167" t="s">
        <v>1115</v>
      </c>
      <c r="O167" s="279" t="s">
        <v>1087</v>
      </c>
      <c r="P167" s="283" t="str">
        <f>IFERROR(VLOOKUP(E167,[1]ราคาพิเศษ!A:F,6,FALSE),"")</f>
        <v/>
      </c>
      <c r="R167" s="6" t="s">
        <v>53</v>
      </c>
      <c r="S167" s="288" t="s">
        <v>26</v>
      </c>
      <c r="T167" s="280" t="s">
        <v>1089</v>
      </c>
      <c r="V167" s="279" t="s">
        <v>1096</v>
      </c>
      <c r="W167" s="279">
        <v>0.3</v>
      </c>
    </row>
    <row r="168" spans="1:23" ht="17" x14ac:dyDescent="0.2">
      <c r="A168" s="279" t="s">
        <v>1081</v>
      </c>
      <c r="B168" s="279" t="s">
        <v>1082</v>
      </c>
      <c r="C168" s="279" t="s">
        <v>1108</v>
      </c>
      <c r="D168" s="279" t="s">
        <v>1084</v>
      </c>
      <c r="E168" s="6" t="s">
        <v>654</v>
      </c>
      <c r="F168" t="str">
        <f>VLOOKUP(E168,[1]สินค้าทั้งหมด!C:E,3,FALSE)</f>
        <v>Jabra Evolve2 40 SE, USB C/A UC Mono</v>
      </c>
      <c r="G168" s="281">
        <f>VLOOKUP(E168,[1]สินค้าทั้งหมด!C:I,4,FALSE)</f>
        <v>5070</v>
      </c>
      <c r="H168" s="281">
        <f>VLOOKUP(E168,[1]สินค้าทั้งหมด!C:I,5,FALSE)</f>
        <v>4740</v>
      </c>
      <c r="K168" s="279" t="s">
        <v>1161</v>
      </c>
      <c r="L168" s="279" t="s">
        <v>2</v>
      </c>
      <c r="M168" s="279" t="s">
        <v>1</v>
      </c>
      <c r="N168" t="s">
        <v>1115</v>
      </c>
      <c r="O168" s="279" t="s">
        <v>1087</v>
      </c>
      <c r="P168" s="283" t="str">
        <f>IFERROR(VLOOKUP(E168,[1]ราคาพิเศษ!A:F,6,FALSE),"")</f>
        <v/>
      </c>
      <c r="R168" s="6" t="s">
        <v>655</v>
      </c>
      <c r="S168" s="285" t="s">
        <v>110</v>
      </c>
      <c r="T168" s="280" t="s">
        <v>1089</v>
      </c>
      <c r="V168" s="279" t="s">
        <v>1096</v>
      </c>
      <c r="W168" s="279">
        <v>0.3</v>
      </c>
    </row>
    <row r="169" spans="1:23" ht="17" x14ac:dyDescent="0.2">
      <c r="A169" s="279" t="s">
        <v>1081</v>
      </c>
      <c r="B169" s="279" t="s">
        <v>1082</v>
      </c>
      <c r="C169" s="279" t="s">
        <v>1108</v>
      </c>
      <c r="D169" s="279" t="s">
        <v>1084</v>
      </c>
      <c r="E169" s="6" t="s">
        <v>141</v>
      </c>
      <c r="F169" t="str">
        <f>VLOOKUP(E169,[1]สินค้าทั้งหมด!C:E,3,FALSE)</f>
        <v>Jabra Evolve2 40 SE, USB C/A MS Mono</v>
      </c>
      <c r="G169" s="281">
        <f>VLOOKUP(E169,[1]สินค้าทั้งหมด!C:I,4,FALSE)</f>
        <v>5070</v>
      </c>
      <c r="H169" s="281">
        <f>VLOOKUP(E169,[1]สินค้าทั้งหมด!C:I,5,FALSE)</f>
        <v>4740</v>
      </c>
      <c r="K169" s="279" t="s">
        <v>1161</v>
      </c>
      <c r="L169" s="279" t="s">
        <v>2</v>
      </c>
      <c r="M169" s="279" t="s">
        <v>1086</v>
      </c>
      <c r="N169" t="s">
        <v>1115</v>
      </c>
      <c r="O169" s="279" t="s">
        <v>1087</v>
      </c>
      <c r="P169" s="283" t="str">
        <f>IFERROR(VLOOKUP(E169,[1]ราคาพิเศษ!A:F,6,FALSE),"")</f>
        <v/>
      </c>
      <c r="R169" s="6" t="s">
        <v>142</v>
      </c>
      <c r="S169" s="285" t="s">
        <v>110</v>
      </c>
      <c r="T169" s="280" t="s">
        <v>1089</v>
      </c>
      <c r="V169" s="279" t="s">
        <v>1096</v>
      </c>
      <c r="W169" s="279">
        <v>0.3</v>
      </c>
    </row>
    <row r="170" spans="1:23" ht="17" x14ac:dyDescent="0.2">
      <c r="A170" s="279" t="s">
        <v>1081</v>
      </c>
      <c r="B170" s="279" t="s">
        <v>1138</v>
      </c>
      <c r="C170" s="279" t="s">
        <v>1146</v>
      </c>
      <c r="D170" s="279" t="s">
        <v>1084</v>
      </c>
      <c r="E170" s="6" t="s">
        <v>209</v>
      </c>
      <c r="F170" t="str">
        <f>VLOOKUP(E170,[1]สินค้าทั้งหมด!C:E,3,FALSE)</f>
        <v>Jabra PanaCast 50 Table Stand, Black</v>
      </c>
      <c r="G170" s="281">
        <f>VLOOKUP(E170,[1]สินค้าทั้งหมด!C:I,4,FALSE)</f>
        <v>2730</v>
      </c>
      <c r="H170" s="281">
        <f>VLOOKUP(E170,[1]สินค้าทั้งหมด!C:I,5,FALSE)</f>
        <v>2550</v>
      </c>
      <c r="K170" s="279" t="s">
        <v>1143</v>
      </c>
      <c r="L170" s="279" t="s">
        <v>1087</v>
      </c>
      <c r="M170" t="s">
        <v>1087</v>
      </c>
      <c r="N170" t="s">
        <v>1087</v>
      </c>
      <c r="O170" s="279" t="s">
        <v>1087</v>
      </c>
      <c r="P170" s="283" t="str">
        <f>IFERROR(VLOOKUP(E170,[1]ราคาพิเศษ!A:F,6,FALSE),"")</f>
        <v/>
      </c>
      <c r="R170" s="6" t="s">
        <v>907</v>
      </c>
      <c r="S170" s="288" t="s">
        <v>26</v>
      </c>
      <c r="T170" s="280" t="s">
        <v>1089</v>
      </c>
      <c r="V170" s="279" t="s">
        <v>1162</v>
      </c>
      <c r="W170" s="279">
        <v>0.76</v>
      </c>
    </row>
    <row r="171" spans="1:23" ht="17" x14ac:dyDescent="0.2">
      <c r="A171" s="279" t="s">
        <v>1081</v>
      </c>
      <c r="B171" s="279" t="s">
        <v>1082</v>
      </c>
      <c r="C171" s="279" t="s">
        <v>1083</v>
      </c>
      <c r="D171" s="279" t="s">
        <v>1084</v>
      </c>
      <c r="E171" t="s">
        <v>1163</v>
      </c>
      <c r="F171" t="s">
        <v>169</v>
      </c>
      <c r="G171" s="281">
        <f>VLOOKUP(E171,[1]สินค้าทั้งหมด!C:I,4,FALSE)</f>
        <v>15100</v>
      </c>
      <c r="H171" s="281">
        <f>VLOOKUP(E171,[1]สินค้าทั้งหมด!C:I,5,FALSE)</f>
        <v>14112.14953271028</v>
      </c>
      <c r="J171" s="279" t="s">
        <v>1093</v>
      </c>
      <c r="K171" s="279" t="s">
        <v>1028</v>
      </c>
      <c r="L171" s="279" t="s">
        <v>1094</v>
      </c>
      <c r="M171" s="279" t="s">
        <v>1086</v>
      </c>
      <c r="N171" t="s">
        <v>1087</v>
      </c>
      <c r="O171" s="279" t="s">
        <v>1097</v>
      </c>
      <c r="P171" s="283" t="str">
        <f>IFERROR(VLOOKUP(E171,[1]ราคาพิเศษ!A:F,6,FALSE),"")</f>
        <v/>
      </c>
      <c r="R171" t="s">
        <v>168</v>
      </c>
      <c r="S171" s="288" t="s">
        <v>26</v>
      </c>
      <c r="T171" s="280" t="s">
        <v>1089</v>
      </c>
      <c r="V171" s="279" t="s">
        <v>1164</v>
      </c>
      <c r="W171" s="279">
        <v>0.3</v>
      </c>
    </row>
    <row r="172" spans="1:23" ht="17" x14ac:dyDescent="0.2">
      <c r="A172" s="279" t="s">
        <v>1081</v>
      </c>
      <c r="B172" s="279" t="s">
        <v>1082</v>
      </c>
      <c r="C172" s="279" t="s">
        <v>1083</v>
      </c>
      <c r="D172" s="279" t="s">
        <v>1084</v>
      </c>
      <c r="E172" t="s">
        <v>1165</v>
      </c>
      <c r="F172" t="s">
        <v>1030</v>
      </c>
      <c r="G172" s="281">
        <f>VLOOKUP(E172,[1]สินค้าทั้งหมด!C:I,4,FALSE)</f>
        <v>15100</v>
      </c>
      <c r="H172" s="281">
        <f>VLOOKUP(E172,[1]สินค้าทั้งหมด!C:I,5,FALSE)</f>
        <v>14112.14953271028</v>
      </c>
      <c r="J172" s="279" t="s">
        <v>1093</v>
      </c>
      <c r="K172" s="279" t="s">
        <v>1028</v>
      </c>
      <c r="L172" s="279" t="s">
        <v>1094</v>
      </c>
      <c r="M172" s="279" t="s">
        <v>1</v>
      </c>
      <c r="N172" t="s">
        <v>1087</v>
      </c>
      <c r="O172" s="279" t="s">
        <v>1097</v>
      </c>
      <c r="P172" s="283" t="str">
        <f>IFERROR(VLOOKUP(E172,[1]ราคาพิเศษ!A:F,6,FALSE),"")</f>
        <v/>
      </c>
      <c r="R172" t="s">
        <v>1029</v>
      </c>
      <c r="S172" s="285" t="s">
        <v>110</v>
      </c>
      <c r="T172" s="280" t="s">
        <v>1089</v>
      </c>
      <c r="V172" s="279" t="s">
        <v>1164</v>
      </c>
      <c r="W172" s="279">
        <v>0.3</v>
      </c>
    </row>
    <row r="173" spans="1:23" ht="17" x14ac:dyDescent="0.2">
      <c r="A173" s="279" t="s">
        <v>1081</v>
      </c>
      <c r="B173" s="279" t="s">
        <v>1082</v>
      </c>
      <c r="C173" s="279" t="s">
        <v>1083</v>
      </c>
      <c r="D173" s="279" t="s">
        <v>1084</v>
      </c>
      <c r="E173" t="s">
        <v>1166</v>
      </c>
      <c r="F173" t="s">
        <v>1032</v>
      </c>
      <c r="G173" s="281">
        <f>VLOOKUP(E173,[1]สินค้าทั้งหมด!C:I,4,FALSE)</f>
        <v>15100</v>
      </c>
      <c r="H173" s="281">
        <f>VLOOKUP(E173,[1]สินค้าทั้งหมด!C:I,5,FALSE)</f>
        <v>14112.14953271028</v>
      </c>
      <c r="J173" s="279" t="s">
        <v>1093</v>
      </c>
      <c r="K173" s="279" t="s">
        <v>1028</v>
      </c>
      <c r="L173" s="279" t="s">
        <v>1094</v>
      </c>
      <c r="M173" s="279" t="s">
        <v>1</v>
      </c>
      <c r="N173" t="s">
        <v>1087</v>
      </c>
      <c r="O173" s="279" t="s">
        <v>1088</v>
      </c>
      <c r="P173" s="283" t="str">
        <f>IFERROR(VLOOKUP(E173,[1]ราคาพิเศษ!A:F,6,FALSE),"")</f>
        <v/>
      </c>
      <c r="R173" t="s">
        <v>1031</v>
      </c>
      <c r="S173" s="285" t="s">
        <v>110</v>
      </c>
      <c r="T173" s="280" t="s">
        <v>1089</v>
      </c>
      <c r="V173" s="279" t="s">
        <v>1164</v>
      </c>
      <c r="W173" s="279">
        <v>0.3</v>
      </c>
    </row>
    <row r="174" spans="1:23" ht="17" x14ac:dyDescent="0.2">
      <c r="A174" s="279" t="s">
        <v>1081</v>
      </c>
      <c r="B174" s="279" t="s">
        <v>1082</v>
      </c>
      <c r="C174" s="279" t="s">
        <v>1083</v>
      </c>
      <c r="D174" s="279" t="s">
        <v>1084</v>
      </c>
      <c r="E174" t="s">
        <v>1167</v>
      </c>
      <c r="F174" t="s">
        <v>171</v>
      </c>
      <c r="G174" s="281">
        <f>VLOOKUP(E174,[1]สินค้าทั้งหมด!C:I,4,FALSE)</f>
        <v>15100</v>
      </c>
      <c r="H174" s="281">
        <f>VLOOKUP(E174,[1]สินค้าทั้งหมด!C:I,5,FALSE)</f>
        <v>14112.14953271028</v>
      </c>
      <c r="J174" s="279" t="s">
        <v>1093</v>
      </c>
      <c r="K174" s="279" t="s">
        <v>1028</v>
      </c>
      <c r="L174" s="279" t="s">
        <v>1094</v>
      </c>
      <c r="M174" s="279" t="s">
        <v>1086</v>
      </c>
      <c r="N174" t="s">
        <v>1087</v>
      </c>
      <c r="O174" s="279" t="s">
        <v>1088</v>
      </c>
      <c r="P174" s="283" t="str">
        <f>IFERROR(VLOOKUP(E174,[1]ราคาพิเศษ!A:F,6,FALSE),"")</f>
        <v/>
      </c>
      <c r="R174" t="s">
        <v>170</v>
      </c>
      <c r="S174" s="288" t="s">
        <v>26</v>
      </c>
      <c r="T174" s="280" t="s">
        <v>1089</v>
      </c>
      <c r="V174" s="279" t="s">
        <v>1164</v>
      </c>
      <c r="W174" s="279">
        <v>0.3</v>
      </c>
    </row>
    <row r="175" spans="1:23" ht="17" x14ac:dyDescent="0.2">
      <c r="A175" s="279" t="s">
        <v>1081</v>
      </c>
      <c r="B175" s="279" t="s">
        <v>1082</v>
      </c>
      <c r="C175" s="279" t="s">
        <v>1083</v>
      </c>
      <c r="D175" s="279" t="s">
        <v>1084</v>
      </c>
      <c r="E175" t="s">
        <v>1168</v>
      </c>
      <c r="F175" t="s">
        <v>1034</v>
      </c>
      <c r="G175" s="281">
        <f>VLOOKUP(E175,[1]สินค้าทั้งหมด!C:I,4,FALSE)</f>
        <v>13200</v>
      </c>
      <c r="H175" s="281">
        <f>VLOOKUP(E175,[1]สินค้าทั้งหมด!C:I,5,FALSE)</f>
        <v>12336.448598130841</v>
      </c>
      <c r="K175" s="279" t="s">
        <v>1028</v>
      </c>
      <c r="L175" s="279" t="s">
        <v>1094</v>
      </c>
      <c r="M175" s="279" t="s">
        <v>1</v>
      </c>
      <c r="N175" t="s">
        <v>1087</v>
      </c>
      <c r="O175" s="282" t="s">
        <v>1169</v>
      </c>
      <c r="P175" s="283" t="str">
        <f>IFERROR(VLOOKUP(E175,[1]ราคาพิเศษ!A:F,6,FALSE),"")</f>
        <v/>
      </c>
      <c r="R175" t="s">
        <v>1033</v>
      </c>
      <c r="S175" s="285" t="s">
        <v>110</v>
      </c>
      <c r="T175" s="280" t="s">
        <v>1089</v>
      </c>
      <c r="V175" s="279" t="s">
        <v>1164</v>
      </c>
      <c r="W175" s="279">
        <v>0.3</v>
      </c>
    </row>
    <row r="176" spans="1:23" ht="17" x14ac:dyDescent="0.2">
      <c r="A176" s="279" t="s">
        <v>1081</v>
      </c>
      <c r="B176" s="279" t="s">
        <v>1082</v>
      </c>
      <c r="C176" s="279" t="s">
        <v>1083</v>
      </c>
      <c r="D176" s="279" t="s">
        <v>1084</v>
      </c>
      <c r="E176" t="s">
        <v>17</v>
      </c>
      <c r="F176" t="s">
        <v>18</v>
      </c>
      <c r="G176" s="281">
        <f>VLOOKUP(E176,[1]สินค้าทั้งหมด!C:I,4,FALSE)</f>
        <v>13200</v>
      </c>
      <c r="H176" s="281">
        <f>VLOOKUP(E176,[1]สินค้าทั้งหมด!C:I,5,FALSE)</f>
        <v>12336.448598130841</v>
      </c>
      <c r="K176" s="279" t="s">
        <v>1028</v>
      </c>
      <c r="L176" s="279" t="s">
        <v>1094</v>
      </c>
      <c r="M176" s="279" t="s">
        <v>1086</v>
      </c>
      <c r="N176" t="s">
        <v>1087</v>
      </c>
      <c r="O176" s="279" t="s">
        <v>1088</v>
      </c>
      <c r="P176" s="283">
        <f>IFERROR(VLOOKUP(E176,[1]ราคาพิเศษ!A:F,6,FALSE),"")</f>
        <v>8999</v>
      </c>
      <c r="R176" t="s">
        <v>162</v>
      </c>
      <c r="S176" s="288" t="s">
        <v>26</v>
      </c>
      <c r="T176" s="280" t="s">
        <v>1089</v>
      </c>
      <c r="V176" s="279" t="s">
        <v>1164</v>
      </c>
      <c r="W176" s="279">
        <v>0.3</v>
      </c>
    </row>
    <row r="177" spans="1:23" ht="17" x14ac:dyDescent="0.2">
      <c r="A177" s="279" t="s">
        <v>1081</v>
      </c>
      <c r="B177" s="279" t="s">
        <v>1082</v>
      </c>
      <c r="C177" s="279" t="s">
        <v>1083</v>
      </c>
      <c r="D177" s="279" t="s">
        <v>1084</v>
      </c>
      <c r="E177" t="s">
        <v>1170</v>
      </c>
      <c r="F177" t="s">
        <v>1036</v>
      </c>
      <c r="G177" s="281">
        <f>VLOOKUP(E177,[1]สินค้าทั้งหมด!C:I,4,FALSE)</f>
        <v>13200</v>
      </c>
      <c r="H177" s="281">
        <f>VLOOKUP(E177,[1]สินค้าทั้งหมด!C:I,5,FALSE)</f>
        <v>12336.448598130841</v>
      </c>
      <c r="K177" s="279" t="s">
        <v>1028</v>
      </c>
      <c r="L177" s="279" t="s">
        <v>1094</v>
      </c>
      <c r="M177" s="279" t="s">
        <v>1</v>
      </c>
      <c r="N177" t="s">
        <v>1087</v>
      </c>
      <c r="O177" s="279" t="s">
        <v>1097</v>
      </c>
      <c r="P177" s="283" t="str">
        <f>IFERROR(VLOOKUP(E177,[1]ราคาพิเศษ!A:F,6,FALSE),"")</f>
        <v/>
      </c>
      <c r="R177" t="s">
        <v>1035</v>
      </c>
      <c r="S177" s="285" t="s">
        <v>110</v>
      </c>
      <c r="T177" s="280" t="s">
        <v>1089</v>
      </c>
      <c r="V177" s="279" t="s">
        <v>1164</v>
      </c>
      <c r="W177" s="279">
        <v>0.3</v>
      </c>
    </row>
    <row r="178" spans="1:23" ht="17" x14ac:dyDescent="0.2">
      <c r="A178" s="279" t="s">
        <v>1081</v>
      </c>
      <c r="B178" s="279" t="s">
        <v>1082</v>
      </c>
      <c r="C178" s="279" t="s">
        <v>1083</v>
      </c>
      <c r="D178" s="279" t="s">
        <v>1084</v>
      </c>
      <c r="E178" t="s">
        <v>15</v>
      </c>
      <c r="F178" t="s">
        <v>16</v>
      </c>
      <c r="G178" s="281">
        <f>VLOOKUP(E178,[1]สินค้าทั้งหมด!C:I,4,FALSE)</f>
        <v>13200</v>
      </c>
      <c r="H178" s="281">
        <f>VLOOKUP(E178,[1]สินค้าทั้งหมด!C:I,5,FALSE)</f>
        <v>12336.448598130841</v>
      </c>
      <c r="K178" s="279" t="s">
        <v>1028</v>
      </c>
      <c r="L178" s="279" t="s">
        <v>1094</v>
      </c>
      <c r="M178" s="279" t="s">
        <v>1086</v>
      </c>
      <c r="N178" t="s">
        <v>1087</v>
      </c>
      <c r="O178" s="279" t="s">
        <v>1097</v>
      </c>
      <c r="P178" s="283">
        <f>IFERROR(VLOOKUP(E178,[1]ราคาพิเศษ!A:F,6,FALSE),"")</f>
        <v>8999</v>
      </c>
      <c r="R178" t="s">
        <v>161</v>
      </c>
      <c r="S178" s="288" t="s">
        <v>26</v>
      </c>
      <c r="T178" s="280" t="s">
        <v>1089</v>
      </c>
      <c r="V178" s="279" t="s">
        <v>1164</v>
      </c>
      <c r="W178" s="279">
        <v>0.3</v>
      </c>
    </row>
    <row r="179" spans="1:23" ht="17" x14ac:dyDescent="0.2">
      <c r="A179" s="279" t="s">
        <v>1081</v>
      </c>
      <c r="B179" s="279" t="s">
        <v>1082</v>
      </c>
      <c r="C179" s="279" t="s">
        <v>1083</v>
      </c>
      <c r="D179" s="279" t="s">
        <v>1084</v>
      </c>
      <c r="E179" t="s">
        <v>1171</v>
      </c>
      <c r="F179" t="s">
        <v>180</v>
      </c>
      <c r="G179" s="281">
        <f>VLOOKUP(E179,[1]สินค้าทั้งหมด!C:I,4,FALSE)</f>
        <v>19900</v>
      </c>
      <c r="H179" s="281">
        <f>VLOOKUP(E179,[1]สินค้าทั้งหมด!C:I,5,FALSE)</f>
        <v>18598.130841121496</v>
      </c>
      <c r="J179" s="279" t="s">
        <v>1093</v>
      </c>
      <c r="K179" s="279" t="s">
        <v>1028</v>
      </c>
      <c r="L179" s="279" t="s">
        <v>1094</v>
      </c>
      <c r="M179" s="279" t="s">
        <v>1086</v>
      </c>
      <c r="N179" t="s">
        <v>1087</v>
      </c>
      <c r="O179" s="279" t="s">
        <v>1097</v>
      </c>
      <c r="P179" s="283" t="str">
        <f>IFERROR(VLOOKUP(E179,[1]ราคาพิเศษ!A:F,6,FALSE),"")</f>
        <v/>
      </c>
      <c r="R179" t="s">
        <v>179</v>
      </c>
      <c r="S179" s="288" t="s">
        <v>26</v>
      </c>
      <c r="T179" s="280" t="s">
        <v>1089</v>
      </c>
      <c r="V179" s="279" t="s">
        <v>1164</v>
      </c>
      <c r="W179" s="279">
        <v>0.3</v>
      </c>
    </row>
    <row r="180" spans="1:23" ht="17" x14ac:dyDescent="0.2">
      <c r="A180" s="279" t="s">
        <v>1081</v>
      </c>
      <c r="B180" s="279" t="s">
        <v>1082</v>
      </c>
      <c r="C180" s="279" t="s">
        <v>1083</v>
      </c>
      <c r="D180" s="279" t="s">
        <v>1084</v>
      </c>
      <c r="E180" t="s">
        <v>1172</v>
      </c>
      <c r="F180" t="s">
        <v>1038</v>
      </c>
      <c r="G180" s="281">
        <f>VLOOKUP(E180,[1]สินค้าทั้งหมด!C:I,4,FALSE)</f>
        <v>19900</v>
      </c>
      <c r="H180" s="281">
        <f>VLOOKUP(E180,[1]สินค้าทั้งหมด!C:I,5,FALSE)</f>
        <v>18598.130841121496</v>
      </c>
      <c r="J180" s="279" t="s">
        <v>1093</v>
      </c>
      <c r="K180" s="279" t="s">
        <v>1028</v>
      </c>
      <c r="L180" s="279" t="s">
        <v>1094</v>
      </c>
      <c r="M180" s="279" t="s">
        <v>1</v>
      </c>
      <c r="N180" t="s">
        <v>1087</v>
      </c>
      <c r="O180" s="279" t="s">
        <v>1097</v>
      </c>
      <c r="P180" s="283" t="str">
        <f>IFERROR(VLOOKUP(E180,[1]ราคาพิเศษ!A:F,6,FALSE),"")</f>
        <v/>
      </c>
      <c r="R180" t="s">
        <v>1037</v>
      </c>
      <c r="S180" s="285" t="s">
        <v>110</v>
      </c>
      <c r="T180" s="280" t="s">
        <v>1089</v>
      </c>
      <c r="V180" s="279" t="s">
        <v>1164</v>
      </c>
      <c r="W180" s="279">
        <v>0.3</v>
      </c>
    </row>
    <row r="181" spans="1:23" ht="17" x14ac:dyDescent="0.2">
      <c r="A181" s="279" t="s">
        <v>1081</v>
      </c>
      <c r="B181" s="279" t="s">
        <v>1082</v>
      </c>
      <c r="C181" s="279" t="s">
        <v>1083</v>
      </c>
      <c r="D181" s="279" t="s">
        <v>1084</v>
      </c>
      <c r="E181" t="s">
        <v>1173</v>
      </c>
      <c r="F181" t="s">
        <v>1040</v>
      </c>
      <c r="G181" s="281">
        <f>VLOOKUP(E181,[1]สินค้าทั้งหมด!C:I,4,FALSE)</f>
        <v>19900</v>
      </c>
      <c r="H181" s="281">
        <f>VLOOKUP(E181,[1]สินค้าทั้งหมด!C:I,5,FALSE)</f>
        <v>18598.130841121496</v>
      </c>
      <c r="J181" s="279" t="s">
        <v>1093</v>
      </c>
      <c r="K181" s="279" t="s">
        <v>1028</v>
      </c>
      <c r="L181" s="279" t="s">
        <v>1094</v>
      </c>
      <c r="M181" s="279" t="s">
        <v>1</v>
      </c>
      <c r="N181" t="s">
        <v>1087</v>
      </c>
      <c r="O181" s="279" t="s">
        <v>1088</v>
      </c>
      <c r="P181" s="283" t="str">
        <f>IFERROR(VLOOKUP(E181,[1]ราคาพิเศษ!A:F,6,FALSE),"")</f>
        <v/>
      </c>
      <c r="R181" t="s">
        <v>1039</v>
      </c>
      <c r="S181" s="285" t="s">
        <v>110</v>
      </c>
      <c r="T181" s="280" t="s">
        <v>1089</v>
      </c>
      <c r="V181" s="279" t="s">
        <v>1164</v>
      </c>
      <c r="W181" s="279">
        <v>0.3</v>
      </c>
    </row>
    <row r="182" spans="1:23" ht="17" x14ac:dyDescent="0.2">
      <c r="A182" s="279" t="s">
        <v>1081</v>
      </c>
      <c r="B182" s="279" t="s">
        <v>1082</v>
      </c>
      <c r="C182" s="279" t="s">
        <v>1083</v>
      </c>
      <c r="D182" s="279" t="s">
        <v>1084</v>
      </c>
      <c r="E182" t="s">
        <v>1174</v>
      </c>
      <c r="F182" t="s">
        <v>182</v>
      </c>
      <c r="G182" s="281">
        <f>VLOOKUP(E182,[1]สินค้าทั้งหมด!C:I,4,FALSE)</f>
        <v>19900</v>
      </c>
      <c r="H182" s="281">
        <f>VLOOKUP(E182,[1]สินค้าทั้งหมด!C:I,5,FALSE)</f>
        <v>18598.130841121496</v>
      </c>
      <c r="J182" s="279" t="s">
        <v>1093</v>
      </c>
      <c r="K182" s="279" t="s">
        <v>1028</v>
      </c>
      <c r="L182" s="279" t="s">
        <v>1094</v>
      </c>
      <c r="M182" s="279" t="s">
        <v>1086</v>
      </c>
      <c r="N182" t="s">
        <v>1087</v>
      </c>
      <c r="O182" s="279" t="s">
        <v>1088</v>
      </c>
      <c r="P182" s="283" t="str">
        <f>IFERROR(VLOOKUP(E182,[1]ราคาพิเศษ!A:F,6,FALSE),"")</f>
        <v/>
      </c>
      <c r="R182" t="s">
        <v>181</v>
      </c>
      <c r="S182" s="288" t="s">
        <v>26</v>
      </c>
      <c r="T182" s="280" t="s">
        <v>1089</v>
      </c>
      <c r="V182" s="279" t="s">
        <v>1164</v>
      </c>
      <c r="W182" s="279">
        <v>0.3</v>
      </c>
    </row>
    <row r="183" spans="1:23" ht="17" x14ac:dyDescent="0.2">
      <c r="A183" s="279" t="s">
        <v>1081</v>
      </c>
      <c r="B183" s="279" t="s">
        <v>1082</v>
      </c>
      <c r="C183" s="279" t="s">
        <v>1083</v>
      </c>
      <c r="D183" s="279" t="s">
        <v>1084</v>
      </c>
      <c r="E183" t="s">
        <v>1175</v>
      </c>
      <c r="F183" t="s">
        <v>174</v>
      </c>
      <c r="G183" s="281">
        <f>VLOOKUP(E183,[1]สินค้าทั้งหมด!C:I,4,FALSE)</f>
        <v>17900</v>
      </c>
      <c r="H183" s="281">
        <f>VLOOKUP(E183,[1]สินค้าทั้งหมด!C:I,5,FALSE)</f>
        <v>16728.971962616823</v>
      </c>
      <c r="K183" s="279" t="s">
        <v>1028</v>
      </c>
      <c r="L183" s="279" t="s">
        <v>1094</v>
      </c>
      <c r="M183" s="279" t="s">
        <v>1086</v>
      </c>
      <c r="N183" t="s">
        <v>1087</v>
      </c>
      <c r="O183" s="279" t="s">
        <v>1088</v>
      </c>
      <c r="P183" s="283" t="str">
        <f>IFERROR(VLOOKUP(E183,[1]ราคาพิเศษ!A:F,6,FALSE),"")</f>
        <v/>
      </c>
      <c r="R183" t="s">
        <v>173</v>
      </c>
      <c r="S183" s="288" t="s">
        <v>26</v>
      </c>
      <c r="T183" s="280" t="s">
        <v>1089</v>
      </c>
      <c r="V183" s="279" t="s">
        <v>1164</v>
      </c>
      <c r="W183" s="279">
        <v>0.3</v>
      </c>
    </row>
    <row r="184" spans="1:23" ht="17" x14ac:dyDescent="0.2">
      <c r="A184" s="279" t="s">
        <v>1081</v>
      </c>
      <c r="B184" s="279" t="s">
        <v>1082</v>
      </c>
      <c r="C184" s="279" t="s">
        <v>1083</v>
      </c>
      <c r="D184" s="279" t="s">
        <v>1084</v>
      </c>
      <c r="E184" t="s">
        <v>1176</v>
      </c>
      <c r="F184" t="s">
        <v>1042</v>
      </c>
      <c r="G184" s="281">
        <f>VLOOKUP(E184,[1]สินค้าทั้งหมด!C:I,4,FALSE)</f>
        <v>17900</v>
      </c>
      <c r="H184" s="281">
        <f>VLOOKUP(E184,[1]สินค้าทั้งหมด!C:I,5,FALSE)</f>
        <v>16728.971962616823</v>
      </c>
      <c r="K184" s="279" t="s">
        <v>1028</v>
      </c>
      <c r="L184" s="279" t="s">
        <v>1094</v>
      </c>
      <c r="M184" s="279" t="s">
        <v>1</v>
      </c>
      <c r="N184" t="s">
        <v>1087</v>
      </c>
      <c r="O184" s="279" t="s">
        <v>1088</v>
      </c>
      <c r="P184" s="283" t="str">
        <f>IFERROR(VLOOKUP(E184,[1]ราคาพิเศษ!A:F,6,FALSE),"")</f>
        <v/>
      </c>
      <c r="R184" t="s">
        <v>1041</v>
      </c>
      <c r="S184" s="285" t="s">
        <v>110</v>
      </c>
      <c r="T184" s="280" t="s">
        <v>1089</v>
      </c>
      <c r="V184" s="279" t="s">
        <v>1164</v>
      </c>
      <c r="W184" s="279">
        <v>0.3</v>
      </c>
    </row>
    <row r="185" spans="1:23" ht="17" x14ac:dyDescent="0.2">
      <c r="A185" s="279" t="s">
        <v>1081</v>
      </c>
      <c r="B185" s="279" t="s">
        <v>1082</v>
      </c>
      <c r="C185" s="279" t="s">
        <v>1083</v>
      </c>
      <c r="D185" s="279" t="s">
        <v>1084</v>
      </c>
      <c r="E185" t="s">
        <v>1177</v>
      </c>
      <c r="F185" t="s">
        <v>176</v>
      </c>
      <c r="G185" s="281">
        <f>VLOOKUP(E185,[1]สินค้าทั้งหมด!C:I,4,FALSE)</f>
        <v>17900</v>
      </c>
      <c r="H185" s="281">
        <f>VLOOKUP(E185,[1]สินค้าทั้งหมด!C:I,5,FALSE)</f>
        <v>16728.971962616823</v>
      </c>
      <c r="K185" s="279" t="s">
        <v>1028</v>
      </c>
      <c r="L185" s="279" t="s">
        <v>1094</v>
      </c>
      <c r="M185" s="279" t="s">
        <v>1086</v>
      </c>
      <c r="N185" t="s">
        <v>1087</v>
      </c>
      <c r="O185" s="279" t="s">
        <v>1097</v>
      </c>
      <c r="P185" s="283" t="str">
        <f>IFERROR(VLOOKUP(E185,[1]ราคาพิเศษ!A:F,6,FALSE),"")</f>
        <v/>
      </c>
      <c r="R185" t="s">
        <v>175</v>
      </c>
      <c r="S185" s="288" t="s">
        <v>26</v>
      </c>
      <c r="T185" s="280" t="s">
        <v>1089</v>
      </c>
      <c r="V185" s="279" t="s">
        <v>1164</v>
      </c>
      <c r="W185" s="279">
        <v>0.3</v>
      </c>
    </row>
    <row r="186" spans="1:23" ht="17" x14ac:dyDescent="0.2">
      <c r="A186" s="279" t="s">
        <v>1081</v>
      </c>
      <c r="B186" s="279" t="s">
        <v>1082</v>
      </c>
      <c r="C186" s="279" t="s">
        <v>1083</v>
      </c>
      <c r="D186" s="279" t="s">
        <v>1084</v>
      </c>
      <c r="E186" t="s">
        <v>1178</v>
      </c>
      <c r="F186" t="s">
        <v>1044</v>
      </c>
      <c r="G186" s="281">
        <f>VLOOKUP(E186,[1]สินค้าทั้งหมด!C:I,4,FALSE)</f>
        <v>17900</v>
      </c>
      <c r="H186" s="281">
        <f>VLOOKUP(E186,[1]สินค้าทั้งหมด!C:I,5,FALSE)</f>
        <v>16728.971962616823</v>
      </c>
      <c r="K186" s="279" t="s">
        <v>1028</v>
      </c>
      <c r="L186" s="279" t="s">
        <v>1094</v>
      </c>
      <c r="M186" s="279" t="s">
        <v>1</v>
      </c>
      <c r="N186" t="s">
        <v>1087</v>
      </c>
      <c r="O186" s="279" t="s">
        <v>1097</v>
      </c>
      <c r="P186" s="283" t="str">
        <f>IFERROR(VLOOKUP(E186,[1]ราคาพิเศษ!A:F,6,FALSE),"")</f>
        <v/>
      </c>
      <c r="R186" t="s">
        <v>1043</v>
      </c>
      <c r="S186" s="285" t="s">
        <v>110</v>
      </c>
      <c r="T186" s="280" t="s">
        <v>1089</v>
      </c>
      <c r="V186" s="279" t="s">
        <v>1164</v>
      </c>
      <c r="W186" s="279">
        <v>0.3</v>
      </c>
    </row>
    <row r="187" spans="1:23" ht="17" x14ac:dyDescent="0.2">
      <c r="A187" s="279" t="s">
        <v>1081</v>
      </c>
      <c r="B187" s="279" t="s">
        <v>1082</v>
      </c>
      <c r="C187" s="279" t="s">
        <v>1108</v>
      </c>
      <c r="D187" s="279" t="s">
        <v>1084</v>
      </c>
      <c r="E187" t="s">
        <v>1179</v>
      </c>
      <c r="F187" t="s">
        <v>1045</v>
      </c>
      <c r="G187" s="281">
        <f>VLOOKUP(E187,[1]สินค้าทั้งหมด!C:I,4,FALSE)</f>
        <v>2782</v>
      </c>
      <c r="H187" s="281">
        <f>VLOOKUP(E187,[1]สินค้าทั้งหมด!C:I,5,FALSE)</f>
        <v>2600</v>
      </c>
      <c r="K187" s="279" t="s">
        <v>1180</v>
      </c>
      <c r="L187" s="279" t="s">
        <v>2</v>
      </c>
      <c r="M187" s="279" t="s">
        <v>1087</v>
      </c>
      <c r="N187" s="279" t="s">
        <v>1097</v>
      </c>
      <c r="O187" s="279" t="s">
        <v>1087</v>
      </c>
      <c r="P187" s="283" t="str">
        <f>IFERROR(VLOOKUP(E187,[1]ราคาพิเศษ!A:F,6,FALSE),"")</f>
        <v/>
      </c>
      <c r="R187" t="s">
        <v>1046</v>
      </c>
      <c r="S187" s="288" t="s">
        <v>26</v>
      </c>
      <c r="T187" s="280" t="s">
        <v>1089</v>
      </c>
      <c r="V187" s="279" t="s">
        <v>1181</v>
      </c>
      <c r="W187" s="279">
        <v>0.1</v>
      </c>
    </row>
    <row r="188" spans="1:23" ht="17" x14ac:dyDescent="0.2">
      <c r="S188" s="291"/>
    </row>
    <row r="189" spans="1:23" ht="17" x14ac:dyDescent="0.2">
      <c r="S189" s="291"/>
    </row>
    <row r="190" spans="1:23" ht="17" x14ac:dyDescent="0.2">
      <c r="S190" s="291"/>
    </row>
    <row r="191" spans="1:23" ht="17" x14ac:dyDescent="0.2">
      <c r="S191" s="291"/>
    </row>
    <row r="192" spans="1:23" ht="17" x14ac:dyDescent="0.2">
      <c r="S192" s="291"/>
    </row>
    <row r="193" spans="19:19" ht="17" x14ac:dyDescent="0.2">
      <c r="S193" s="291"/>
    </row>
    <row r="194" spans="19:19" ht="17" x14ac:dyDescent="0.2">
      <c r="S194" s="291"/>
    </row>
    <row r="195" spans="19:19" ht="17" x14ac:dyDescent="0.2">
      <c r="S195" s="291"/>
    </row>
    <row r="196" spans="19:19" ht="17" x14ac:dyDescent="0.2">
      <c r="S196" s="291"/>
    </row>
    <row r="197" spans="19:19" ht="17" x14ac:dyDescent="0.2">
      <c r="S197" s="291"/>
    </row>
    <row r="198" spans="19:19" ht="17" x14ac:dyDescent="0.2">
      <c r="S198" s="291"/>
    </row>
    <row r="199" spans="19:19" ht="17" x14ac:dyDescent="0.2">
      <c r="S199" s="291"/>
    </row>
    <row r="200" spans="19:19" ht="17" x14ac:dyDescent="0.2">
      <c r="S200" s="291"/>
    </row>
    <row r="201" spans="19:19" ht="17" x14ac:dyDescent="0.2">
      <c r="S201" s="291"/>
    </row>
    <row r="202" spans="19:19" ht="17" x14ac:dyDescent="0.2">
      <c r="S202" s="291"/>
    </row>
    <row r="203" spans="19:19" ht="17" x14ac:dyDescent="0.2">
      <c r="S203" s="291"/>
    </row>
    <row r="204" spans="19:19" ht="17" x14ac:dyDescent="0.2">
      <c r="S204" s="291"/>
    </row>
    <row r="205" spans="19:19" ht="17" x14ac:dyDescent="0.2">
      <c r="S205" s="291"/>
    </row>
    <row r="206" spans="19:19" ht="17" x14ac:dyDescent="0.2">
      <c r="S206" s="291"/>
    </row>
    <row r="207" spans="19:19" ht="17" x14ac:dyDescent="0.2">
      <c r="S207" s="291"/>
    </row>
    <row r="208" spans="19:19" ht="17" x14ac:dyDescent="0.2">
      <c r="S208" s="291"/>
    </row>
    <row r="209" spans="12:15" x14ac:dyDescent="0.2">
      <c r="L209" s="279"/>
      <c r="O209" s="279"/>
    </row>
    <row r="210" spans="12:15" x14ac:dyDescent="0.2">
      <c r="O210" s="279"/>
    </row>
  </sheetData>
  <sheetProtection algorithmName="SHA-512" hashValue="Pu9jKh78aI5QGeugQibmdXkzMMvQrkPZLk5Ke2et/ll/XS6CgJ++6u2DcfsB36VM+2aoC4Yj7knoyuofyI3PKQ==" saltValue="/3NRmK72HeQsgNaLvGHD5Q==" spinCount="100000" sheet="1" objects="1" scenarios="1"/>
  <autoFilter ref="A1:AG208" xr:uid="{00000000-0009-0000-0000-000000000000}"/>
  <hyperlinks>
    <hyperlink ref="X2" r:id="rId1" xr:uid="{00000000-0004-0000-0000-000000000000}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FF"/>
  </sheetPr>
  <dimension ref="A1:O105"/>
  <sheetViews>
    <sheetView zoomScale="61" zoomScaleNormal="61" workbookViewId="0">
      <pane xSplit="3" ySplit="5" topLeftCell="D6" activePane="bottomRight" state="frozen"/>
      <selection activeCell="M121" sqref="M121"/>
      <selection pane="topRight" activeCell="M121" sqref="M121"/>
      <selection pane="bottomLeft" activeCell="M121" sqref="M121"/>
      <selection pane="bottomRight" activeCell="F3" sqref="F1:F1048576"/>
    </sheetView>
  </sheetViews>
  <sheetFormatPr baseColWidth="10" defaultColWidth="9" defaultRowHeight="13" x14ac:dyDescent="0.15"/>
  <cols>
    <col min="1" max="1" width="32.5" style="82" bestFit="1" customWidth="1"/>
    <col min="2" max="2" width="19.5" style="82" customWidth="1"/>
    <col min="3" max="3" width="65.1640625" style="82" customWidth="1"/>
    <col min="4" max="4" width="8" style="82" bestFit="1" customWidth="1"/>
    <col min="5" max="5" width="9.5" style="82" bestFit="1" customWidth="1"/>
    <col min="6" max="6" width="14.5" style="82" customWidth="1"/>
    <col min="7" max="7" width="10.6640625" style="82" customWidth="1"/>
    <col min="8" max="8" width="34" style="82" bestFit="1" customWidth="1"/>
    <col min="9" max="15" width="9" style="84"/>
    <col min="16" max="16384" width="9" style="82"/>
  </cols>
  <sheetData>
    <row r="1" spans="1:9" s="8" customFormat="1" ht="27.75" customHeight="1" x14ac:dyDescent="0.2">
      <c r="A1" s="7"/>
      <c r="B1" s="292" t="s">
        <v>19</v>
      </c>
      <c r="C1" s="294" t="s">
        <v>20</v>
      </c>
      <c r="D1" s="294"/>
      <c r="E1" s="294"/>
      <c r="F1" s="294"/>
      <c r="G1" s="294"/>
      <c r="H1" s="294"/>
    </row>
    <row r="2" spans="1:9" s="8" customFormat="1" ht="18" x14ac:dyDescent="0.2">
      <c r="A2" s="9"/>
      <c r="B2" s="292"/>
      <c r="C2" s="295" t="s">
        <v>21</v>
      </c>
      <c r="D2" s="295"/>
      <c r="E2" s="295"/>
      <c r="F2" s="295"/>
      <c r="G2" s="295"/>
      <c r="H2" s="295"/>
    </row>
    <row r="3" spans="1:9" s="8" customFormat="1" ht="31.5" customHeight="1" x14ac:dyDescent="0.2">
      <c r="A3" s="10" t="s">
        <v>22</v>
      </c>
      <c r="B3" s="293"/>
      <c r="C3" s="11"/>
      <c r="D3" s="12"/>
      <c r="E3" s="12"/>
      <c r="F3" s="9"/>
      <c r="G3" s="9"/>
      <c r="H3" s="9"/>
    </row>
    <row r="4" spans="1:9" s="13" customFormat="1" ht="15" customHeight="1" x14ac:dyDescent="0.2">
      <c r="A4" s="296" t="s">
        <v>23</v>
      </c>
      <c r="B4" s="296"/>
      <c r="C4" s="296" t="s">
        <v>24</v>
      </c>
      <c r="D4" s="297" t="s">
        <v>3</v>
      </c>
      <c r="E4" s="297"/>
      <c r="F4" s="296" t="s">
        <v>25</v>
      </c>
      <c r="G4" s="296" t="s">
        <v>26</v>
      </c>
      <c r="H4" s="296" t="s">
        <v>27</v>
      </c>
    </row>
    <row r="5" spans="1:9" s="13" customFormat="1" ht="15" customHeight="1" x14ac:dyDescent="0.2">
      <c r="A5" s="296"/>
      <c r="B5" s="296"/>
      <c r="C5" s="296"/>
      <c r="D5" s="14" t="s">
        <v>5</v>
      </c>
      <c r="E5" s="14" t="s">
        <v>28</v>
      </c>
      <c r="F5" s="296"/>
      <c r="G5" s="296"/>
      <c r="H5" s="296"/>
      <c r="I5" s="15"/>
    </row>
    <row r="6" spans="1:9" s="13" customFormat="1" ht="14" x14ac:dyDescent="0.2">
      <c r="A6" s="16" t="s">
        <v>29</v>
      </c>
      <c r="B6" s="16" t="s">
        <v>30</v>
      </c>
      <c r="C6" s="17" t="s">
        <v>31</v>
      </c>
      <c r="D6" s="18">
        <f>E6*1.07</f>
        <v>990</v>
      </c>
      <c r="E6" s="18">
        <f>VLOOKUP(B6,สินค้าทั้งหมด!D:H,4,0)</f>
        <v>925.23364485981301</v>
      </c>
      <c r="F6" s="19" t="s">
        <v>32</v>
      </c>
      <c r="G6" s="20" t="s">
        <v>26</v>
      </c>
      <c r="H6" s="21" t="s">
        <v>33</v>
      </c>
    </row>
    <row r="7" spans="1:9" s="8" customFormat="1" x14ac:dyDescent="0.2">
      <c r="A7" s="22"/>
      <c r="B7" s="22"/>
      <c r="C7" s="23" t="s">
        <v>34</v>
      </c>
      <c r="D7" s="24"/>
      <c r="E7" s="25"/>
      <c r="F7" s="22"/>
      <c r="G7" s="22"/>
      <c r="H7" s="26"/>
    </row>
    <row r="8" spans="1:9" s="8" customFormat="1" ht="11.25" customHeight="1" x14ac:dyDescent="0.15">
      <c r="A8" s="22"/>
      <c r="B8" s="22"/>
      <c r="C8" s="23" t="s">
        <v>35</v>
      </c>
      <c r="D8" s="27"/>
      <c r="E8" s="28"/>
      <c r="F8" s="22"/>
      <c r="G8" s="299"/>
      <c r="H8" s="29"/>
    </row>
    <row r="9" spans="1:9" s="8" customFormat="1" ht="11.25" customHeight="1" x14ac:dyDescent="0.15">
      <c r="A9" s="22"/>
      <c r="B9" s="22"/>
      <c r="C9" s="23" t="s">
        <v>36</v>
      </c>
      <c r="D9" s="28"/>
      <c r="E9" s="28"/>
      <c r="F9" s="22"/>
      <c r="G9" s="299"/>
      <c r="H9" s="21"/>
    </row>
    <row r="10" spans="1:9" s="8" customFormat="1" ht="11.25" customHeight="1" x14ac:dyDescent="0.2">
      <c r="A10" s="22"/>
      <c r="B10" s="22"/>
      <c r="C10" s="23" t="s">
        <v>37</v>
      </c>
      <c r="D10" s="30"/>
      <c r="E10" s="30"/>
      <c r="F10" s="22"/>
      <c r="G10" s="299"/>
      <c r="H10" s="29"/>
    </row>
    <row r="11" spans="1:9" s="8" customFormat="1" ht="11.25" customHeight="1" x14ac:dyDescent="0.2">
      <c r="A11"/>
      <c r="B11" s="22"/>
      <c r="C11" s="23" t="s">
        <v>38</v>
      </c>
      <c r="D11" s="24"/>
      <c r="E11" s="25"/>
      <c r="F11" s="22"/>
      <c r="G11" s="299"/>
      <c r="H11" s="298"/>
    </row>
    <row r="12" spans="1:9" s="8" customFormat="1" ht="11.25" customHeight="1" x14ac:dyDescent="0.2">
      <c r="A12" s="22"/>
      <c r="B12" s="22"/>
      <c r="C12" s="23"/>
      <c r="D12" s="31"/>
      <c r="E12" s="31"/>
      <c r="F12" s="31"/>
      <c r="G12" s="299"/>
      <c r="H12" s="298"/>
    </row>
    <row r="13" spans="1:9" s="8" customFormat="1" ht="12.75" customHeight="1" x14ac:dyDescent="0.2">
      <c r="A13" s="22"/>
      <c r="B13" s="22"/>
      <c r="C13" s="23"/>
      <c r="D13" s="32"/>
      <c r="E13" s="32"/>
      <c r="F13" s="32"/>
      <c r="G13" s="299"/>
      <c r="H13" s="33"/>
    </row>
    <row r="14" spans="1:9" s="8" customFormat="1" ht="12.75" customHeight="1" x14ac:dyDescent="0.2">
      <c r="A14" s="22"/>
      <c r="B14" s="22"/>
      <c r="C14" s="26" t="s">
        <v>39</v>
      </c>
      <c r="D14" s="32"/>
      <c r="E14" s="32"/>
      <c r="F14" s="32"/>
      <c r="G14" s="299"/>
      <c r="H14" s="33"/>
    </row>
    <row r="15" spans="1:9" s="8" customFormat="1" x14ac:dyDescent="0.2">
      <c r="A15" s="34"/>
      <c r="B15" s="22"/>
      <c r="C15" s="26" t="s">
        <v>40</v>
      </c>
      <c r="D15" s="35"/>
      <c r="E15" s="35"/>
      <c r="F15" s="34"/>
      <c r="G15" s="34"/>
      <c r="H15" s="34"/>
    </row>
    <row r="16" spans="1:9" s="13" customFormat="1" x14ac:dyDescent="0.2">
      <c r="A16" s="16" t="s">
        <v>41</v>
      </c>
      <c r="B16" s="16" t="s">
        <v>42</v>
      </c>
      <c r="C16" s="17" t="s">
        <v>43</v>
      </c>
      <c r="D16" s="18">
        <f>E16*1.07</f>
        <v>1979.5000000000002</v>
      </c>
      <c r="E16" s="18">
        <f>VLOOKUP(B16,สินค้าทั้งหมด!D:H,4,0)</f>
        <v>1850</v>
      </c>
      <c r="F16" s="19" t="s">
        <v>32</v>
      </c>
      <c r="G16" s="20" t="s">
        <v>26</v>
      </c>
      <c r="H16" s="36" t="s">
        <v>44</v>
      </c>
    </row>
    <row r="17" spans="1:9" s="8" customFormat="1" x14ac:dyDescent="0.2">
      <c r="A17" s="22"/>
      <c r="B17" s="22"/>
      <c r="C17" s="23" t="s">
        <v>45</v>
      </c>
      <c r="D17" s="24"/>
      <c r="E17" s="25"/>
      <c r="F17" s="22"/>
      <c r="G17" s="22"/>
      <c r="H17" s="26"/>
    </row>
    <row r="18" spans="1:9" s="8" customFormat="1" ht="11.25" customHeight="1" x14ac:dyDescent="0.15">
      <c r="A18" s="22"/>
      <c r="B18" s="22"/>
      <c r="C18" s="23" t="s">
        <v>35</v>
      </c>
      <c r="D18" s="27"/>
      <c r="E18" s="28"/>
      <c r="F18" s="22"/>
      <c r="G18" s="299"/>
      <c r="H18" s="29"/>
    </row>
    <row r="19" spans="1:9" s="8" customFormat="1" ht="11.25" customHeight="1" x14ac:dyDescent="0.15">
      <c r="A19" s="22"/>
      <c r="B19" s="22"/>
      <c r="C19" s="23" t="s">
        <v>36</v>
      </c>
      <c r="D19" s="28"/>
      <c r="E19" s="28"/>
      <c r="F19" s="22"/>
      <c r="G19" s="299"/>
      <c r="H19" s="21" t="s">
        <v>33</v>
      </c>
    </row>
    <row r="20" spans="1:9" s="8" customFormat="1" ht="11.25" customHeight="1" x14ac:dyDescent="0.2">
      <c r="A20" s="22"/>
      <c r="B20" s="22"/>
      <c r="C20" s="23" t="s">
        <v>37</v>
      </c>
      <c r="D20" s="30"/>
      <c r="E20" s="30"/>
      <c r="F20" s="22"/>
      <c r="G20" s="299"/>
      <c r="H20" s="29"/>
    </row>
    <row r="21" spans="1:9" s="8" customFormat="1" ht="11.25" customHeight="1" x14ac:dyDescent="0.2">
      <c r="A21" s="22"/>
      <c r="B21" s="22"/>
      <c r="C21" s="23" t="s">
        <v>46</v>
      </c>
      <c r="D21" s="24"/>
      <c r="E21" s="25"/>
      <c r="F21" s="22"/>
      <c r="G21" s="299"/>
      <c r="H21" s="298"/>
    </row>
    <row r="22" spans="1:9" s="8" customFormat="1" ht="11.25" customHeight="1" x14ac:dyDescent="0.2">
      <c r="A22" s="22"/>
      <c r="B22" s="22"/>
      <c r="C22" s="23" t="s">
        <v>47</v>
      </c>
      <c r="D22" s="31"/>
      <c r="E22" s="31"/>
      <c r="F22" s="31"/>
      <c r="G22" s="299"/>
      <c r="H22" s="298"/>
    </row>
    <row r="23" spans="1:9" s="8" customFormat="1" ht="12.75" customHeight="1" x14ac:dyDescent="0.2">
      <c r="A23" s="22"/>
      <c r="B23" s="22"/>
      <c r="C23" s="23" t="s">
        <v>38</v>
      </c>
      <c r="D23" s="32"/>
      <c r="E23" s="32"/>
      <c r="F23" s="32"/>
      <c r="G23" s="299"/>
      <c r="H23" s="33"/>
    </row>
    <row r="24" spans="1:9" s="8" customFormat="1" ht="12.75" customHeight="1" x14ac:dyDescent="0.2">
      <c r="A24" s="22"/>
      <c r="B24" s="22"/>
      <c r="C24" s="37" t="s">
        <v>44</v>
      </c>
      <c r="D24" s="32"/>
      <c r="E24" s="32"/>
      <c r="F24" s="32"/>
      <c r="G24" s="299"/>
      <c r="H24" s="33"/>
    </row>
    <row r="25" spans="1:9" s="8" customFormat="1" x14ac:dyDescent="0.2">
      <c r="A25" s="34"/>
      <c r="B25" s="22"/>
      <c r="C25" s="26"/>
      <c r="D25" s="35"/>
      <c r="E25" s="35"/>
      <c r="F25" s="34"/>
      <c r="G25" s="34"/>
      <c r="H25" s="34"/>
    </row>
    <row r="26" spans="1:9" s="8" customFormat="1" x14ac:dyDescent="0.2">
      <c r="A26" s="16" t="s">
        <v>48</v>
      </c>
      <c r="B26" s="16" t="s">
        <v>49</v>
      </c>
      <c r="C26" s="17" t="s">
        <v>50</v>
      </c>
      <c r="D26" s="18">
        <f>E26*1.07</f>
        <v>2963.9</v>
      </c>
      <c r="E26" s="18">
        <f>VLOOKUP(B26,สินค้าทั้งหมด!D:H,4,0)</f>
        <v>2770</v>
      </c>
      <c r="F26" s="19" t="s">
        <v>32</v>
      </c>
      <c r="G26" s="20" t="s">
        <v>26</v>
      </c>
      <c r="H26" s="36" t="s">
        <v>44</v>
      </c>
      <c r="I26" s="13"/>
    </row>
    <row r="27" spans="1:9" s="8" customFormat="1" x14ac:dyDescent="0.2">
      <c r="A27" s="22"/>
      <c r="B27" s="22"/>
      <c r="C27" s="23" t="s">
        <v>51</v>
      </c>
      <c r="D27" s="24"/>
      <c r="E27" s="25"/>
      <c r="F27" s="22"/>
      <c r="G27" s="22"/>
      <c r="H27" s="26"/>
    </row>
    <row r="28" spans="1:9" s="8" customFormat="1" ht="14" x14ac:dyDescent="0.15">
      <c r="A28" s="1"/>
      <c r="B28" s="1"/>
      <c r="C28" s="23" t="s">
        <v>35</v>
      </c>
      <c r="D28" s="27"/>
      <c r="E28" s="28"/>
      <c r="F28" s="22"/>
      <c r="G28" s="22"/>
      <c r="H28" s="29"/>
    </row>
    <row r="29" spans="1:9" s="8" customFormat="1" ht="14" x14ac:dyDescent="0.15">
      <c r="A29" s="22"/>
      <c r="B29" s="22"/>
      <c r="C29" s="23" t="s">
        <v>36</v>
      </c>
      <c r="D29" s="28"/>
      <c r="E29" s="28"/>
      <c r="F29" s="22"/>
      <c r="G29" s="22"/>
      <c r="H29" s="21" t="s">
        <v>33</v>
      </c>
    </row>
    <row r="30" spans="1:9" s="8" customFormat="1" x14ac:dyDescent="0.2">
      <c r="A30" s="22"/>
      <c r="B30" s="22"/>
      <c r="C30" s="23" t="s">
        <v>37</v>
      </c>
      <c r="D30" s="30"/>
      <c r="E30" s="30"/>
      <c r="F30" s="22"/>
      <c r="G30" s="22"/>
      <c r="H30" s="29"/>
    </row>
    <row r="31" spans="1:9" s="8" customFormat="1" x14ac:dyDescent="0.2">
      <c r="A31" s="22"/>
      <c r="B31" s="22"/>
      <c r="C31" s="23" t="s">
        <v>46</v>
      </c>
      <c r="D31" s="24"/>
      <c r="E31" s="25"/>
      <c r="F31" s="22"/>
      <c r="G31" s="22"/>
      <c r="H31" s="298"/>
    </row>
    <row r="32" spans="1:9" s="8" customFormat="1" x14ac:dyDescent="0.2">
      <c r="A32" s="22"/>
      <c r="B32" s="22"/>
      <c r="C32" s="23" t="s">
        <v>47</v>
      </c>
      <c r="D32" s="31"/>
      <c r="E32" s="31"/>
      <c r="F32" s="31"/>
      <c r="G32" s="22"/>
      <c r="H32" s="298"/>
    </row>
    <row r="33" spans="1:9" s="8" customFormat="1" x14ac:dyDescent="0.2">
      <c r="A33" s="22"/>
      <c r="B33" s="22"/>
      <c r="C33" s="23" t="s">
        <v>38</v>
      </c>
      <c r="D33" s="32"/>
      <c r="E33" s="32"/>
      <c r="F33" s="32"/>
      <c r="G33" s="22"/>
      <c r="H33" s="33"/>
    </row>
    <row r="34" spans="1:9" s="8" customFormat="1" x14ac:dyDescent="0.2">
      <c r="A34" s="22"/>
      <c r="B34" s="22"/>
      <c r="C34" s="37" t="s">
        <v>44</v>
      </c>
      <c r="D34" s="32"/>
      <c r="E34" s="32"/>
      <c r="F34" s="32"/>
      <c r="G34" s="22"/>
      <c r="H34" s="33"/>
    </row>
    <row r="35" spans="1:9" s="8" customFormat="1" x14ac:dyDescent="0.2">
      <c r="A35" s="34"/>
      <c r="B35" s="22"/>
      <c r="C35" s="26"/>
      <c r="D35" s="24"/>
      <c r="E35" s="24"/>
      <c r="F35" s="22"/>
      <c r="G35" s="22"/>
      <c r="H35" s="22"/>
    </row>
    <row r="36" spans="1:9" s="8" customFormat="1" x14ac:dyDescent="0.2">
      <c r="A36" s="16" t="s">
        <v>52</v>
      </c>
      <c r="B36" s="16" t="s">
        <v>53</v>
      </c>
      <c r="C36" s="17" t="s">
        <v>54</v>
      </c>
      <c r="D36" s="18">
        <f>E36*1.07</f>
        <v>5457</v>
      </c>
      <c r="E36" s="18">
        <f>VLOOKUP(B36,สินค้าทั้งหมด!D:H,4,0)</f>
        <v>5100</v>
      </c>
      <c r="F36" s="19" t="s">
        <v>32</v>
      </c>
      <c r="G36" s="20" t="s">
        <v>26</v>
      </c>
      <c r="H36" s="36" t="s">
        <v>44</v>
      </c>
      <c r="I36" s="13"/>
    </row>
    <row r="37" spans="1:9" s="8" customFormat="1" x14ac:dyDescent="0.2">
      <c r="A37" s="22"/>
      <c r="B37" s="22"/>
      <c r="C37" s="23" t="s">
        <v>55</v>
      </c>
      <c r="D37" s="24"/>
      <c r="E37" s="25"/>
      <c r="F37" s="22"/>
      <c r="G37" s="22"/>
      <c r="H37" s="26"/>
    </row>
    <row r="38" spans="1:9" s="8" customFormat="1" ht="14" x14ac:dyDescent="0.15">
      <c r="A38" s="1"/>
      <c r="B38" s="1"/>
      <c r="C38" s="23" t="s">
        <v>35</v>
      </c>
      <c r="D38" s="27"/>
      <c r="E38" s="28"/>
      <c r="F38" s="22"/>
      <c r="G38" s="22"/>
      <c r="H38" s="21" t="s">
        <v>33</v>
      </c>
    </row>
    <row r="39" spans="1:9" s="8" customFormat="1" x14ac:dyDescent="0.15">
      <c r="A39" s="22"/>
      <c r="B39" s="22"/>
      <c r="C39" s="23" t="s">
        <v>36</v>
      </c>
      <c r="D39" s="28"/>
      <c r="E39" s="28"/>
      <c r="F39" s="22"/>
      <c r="G39" s="22"/>
      <c r="H39" s="21"/>
    </row>
    <row r="40" spans="1:9" s="8" customFormat="1" x14ac:dyDescent="0.2">
      <c r="A40" s="22"/>
      <c r="B40" s="22"/>
      <c r="C40" s="23" t="s">
        <v>37</v>
      </c>
      <c r="D40" s="30"/>
      <c r="E40" s="30"/>
      <c r="F40" s="22"/>
      <c r="G40" s="22"/>
      <c r="H40" s="29"/>
    </row>
    <row r="41" spans="1:9" s="8" customFormat="1" x14ac:dyDescent="0.2">
      <c r="A41" s="22"/>
      <c r="B41" s="22"/>
      <c r="C41" s="23" t="s">
        <v>46</v>
      </c>
      <c r="D41" s="24"/>
      <c r="E41" s="25"/>
      <c r="F41" s="22"/>
      <c r="G41" s="22"/>
      <c r="H41" s="298"/>
    </row>
    <row r="42" spans="1:9" s="8" customFormat="1" x14ac:dyDescent="0.2">
      <c r="A42" s="22"/>
      <c r="B42" s="22"/>
      <c r="C42" s="23" t="s">
        <v>47</v>
      </c>
      <c r="D42" s="31"/>
      <c r="E42" s="31"/>
      <c r="F42" s="31"/>
      <c r="G42" s="22"/>
      <c r="H42" s="298"/>
    </row>
    <row r="43" spans="1:9" s="8" customFormat="1" x14ac:dyDescent="0.2">
      <c r="A43" s="22"/>
      <c r="B43" s="22"/>
      <c r="C43" s="23" t="s">
        <v>38</v>
      </c>
      <c r="D43" s="32"/>
      <c r="E43" s="32"/>
      <c r="F43" s="32"/>
      <c r="G43" s="22"/>
      <c r="H43" s="33"/>
    </row>
    <row r="44" spans="1:9" s="8" customFormat="1" x14ac:dyDescent="0.2">
      <c r="A44" s="22"/>
      <c r="B44" s="22"/>
      <c r="C44" s="37" t="s">
        <v>44</v>
      </c>
      <c r="D44" s="32"/>
      <c r="E44" s="32"/>
      <c r="F44" s="32"/>
      <c r="G44" s="22"/>
      <c r="H44" s="33"/>
    </row>
    <row r="45" spans="1:9" s="8" customFormat="1" x14ac:dyDescent="0.2">
      <c r="A45" s="34"/>
      <c r="B45" s="22"/>
      <c r="C45" s="26"/>
      <c r="D45" s="24"/>
      <c r="E45" s="24"/>
      <c r="F45" s="22"/>
      <c r="G45" s="22"/>
      <c r="H45" s="22"/>
    </row>
    <row r="46" spans="1:9" s="8" customFormat="1" x14ac:dyDescent="0.2">
      <c r="A46" s="16" t="s">
        <v>56</v>
      </c>
      <c r="B46" s="38" t="str">
        <f>MID(A46,5,15)</f>
        <v>1513-0157</v>
      </c>
      <c r="C46" s="17" t="s">
        <v>57</v>
      </c>
      <c r="D46" s="18">
        <f>E46*1.07</f>
        <v>2364.7000000000003</v>
      </c>
      <c r="E46" s="18">
        <f>VLOOKUP(B46,สินค้าทั้งหมด!D:H,4,0)</f>
        <v>2210</v>
      </c>
      <c r="F46" s="19" t="s">
        <v>32</v>
      </c>
      <c r="G46" s="39" t="s">
        <v>58</v>
      </c>
      <c r="H46" s="40" t="s">
        <v>59</v>
      </c>
      <c r="I46" s="13"/>
    </row>
    <row r="47" spans="1:9" s="8" customFormat="1" x14ac:dyDescent="0.15">
      <c r="A47" s="41"/>
      <c r="B47" s="42"/>
      <c r="C47" s="22" t="s">
        <v>60</v>
      </c>
      <c r="D47" s="24"/>
      <c r="E47" s="24"/>
      <c r="F47" s="43"/>
      <c r="G47" s="43"/>
      <c r="H47" s="44" t="s">
        <v>61</v>
      </c>
    </row>
    <row r="48" spans="1:9" s="8" customFormat="1" x14ac:dyDescent="0.15">
      <c r="A48" s="41"/>
      <c r="B48" s="45"/>
      <c r="C48" s="46" t="s">
        <v>62</v>
      </c>
      <c r="D48" s="24"/>
      <c r="E48" s="24"/>
      <c r="F48" s="43"/>
      <c r="G48" s="43"/>
      <c r="H48" s="44" t="s">
        <v>63</v>
      </c>
    </row>
    <row r="49" spans="1:9" s="8" customFormat="1" x14ac:dyDescent="0.15">
      <c r="A49" s="41"/>
      <c r="B49" s="45"/>
      <c r="C49" s="41" t="s">
        <v>64</v>
      </c>
      <c r="D49" s="24"/>
      <c r="E49" s="24"/>
      <c r="F49" s="43"/>
      <c r="G49" s="43"/>
      <c r="H49" s="22"/>
    </row>
    <row r="50" spans="1:9" s="8" customFormat="1" x14ac:dyDescent="0.15">
      <c r="A50" s="41"/>
      <c r="B50" s="45"/>
      <c r="C50" s="41" t="s">
        <v>65</v>
      </c>
      <c r="D50" s="24"/>
      <c r="E50" s="24"/>
      <c r="F50" s="43"/>
      <c r="G50" s="43"/>
      <c r="H50" s="22"/>
    </row>
    <row r="51" spans="1:9" s="8" customFormat="1" x14ac:dyDescent="0.15">
      <c r="A51" s="41"/>
      <c r="B51" s="45"/>
      <c r="C51" s="41" t="s">
        <v>66</v>
      </c>
      <c r="D51" s="24"/>
      <c r="E51" s="24"/>
      <c r="F51" s="43"/>
      <c r="G51" s="43"/>
      <c r="H51" s="22"/>
    </row>
    <row r="52" spans="1:9" s="8" customFormat="1" x14ac:dyDescent="0.15">
      <c r="A52" s="41"/>
      <c r="B52" s="45"/>
      <c r="C52" s="41" t="s">
        <v>67</v>
      </c>
      <c r="D52" s="24"/>
      <c r="E52" s="24"/>
      <c r="F52" s="43"/>
      <c r="G52" s="43"/>
      <c r="H52" s="22"/>
    </row>
    <row r="53" spans="1:9" s="8" customFormat="1" x14ac:dyDescent="0.15">
      <c r="A53" s="41"/>
      <c r="B53" s="45"/>
      <c r="C53" s="41"/>
      <c r="D53" s="24"/>
      <c r="E53" s="24"/>
      <c r="F53" s="43"/>
      <c r="G53" s="43"/>
      <c r="H53" s="22"/>
    </row>
    <row r="54" spans="1:9" s="8" customFormat="1" x14ac:dyDescent="0.15">
      <c r="A54" s="47"/>
      <c r="B54" s="48"/>
      <c r="C54" s="47"/>
      <c r="D54" s="35"/>
      <c r="E54" s="35"/>
      <c r="F54" s="49"/>
      <c r="G54" s="49"/>
      <c r="H54" s="34"/>
    </row>
    <row r="55" spans="1:9" s="8" customFormat="1" x14ac:dyDescent="0.2">
      <c r="A55" s="16" t="s">
        <v>68</v>
      </c>
      <c r="B55" s="16" t="str">
        <f>MID(A55,5,15)</f>
        <v>1519-0157</v>
      </c>
      <c r="C55" s="17" t="s">
        <v>69</v>
      </c>
      <c r="D55" s="18">
        <f>E55*1.07</f>
        <v>2568</v>
      </c>
      <c r="E55" s="18">
        <f>VLOOKUP(B55,สินค้าทั้งหมด!D:H,4,0)</f>
        <v>2400</v>
      </c>
      <c r="F55" s="19" t="s">
        <v>32</v>
      </c>
      <c r="G55" s="39" t="s">
        <v>58</v>
      </c>
      <c r="H55" s="40" t="s">
        <v>59</v>
      </c>
      <c r="I55" s="13"/>
    </row>
    <row r="56" spans="1:9" s="8" customFormat="1" x14ac:dyDescent="0.15">
      <c r="A56" s="41"/>
      <c r="B56" s="42"/>
      <c r="C56" s="8" t="s">
        <v>70</v>
      </c>
      <c r="D56" s="24"/>
      <c r="E56" s="24"/>
      <c r="F56" s="43"/>
      <c r="G56" s="43"/>
      <c r="H56" s="44" t="s">
        <v>61</v>
      </c>
    </row>
    <row r="57" spans="1:9" s="8" customFormat="1" x14ac:dyDescent="0.15">
      <c r="A57" s="41"/>
      <c r="B57" s="41"/>
      <c r="C57" s="46" t="s">
        <v>62</v>
      </c>
      <c r="D57" s="24"/>
      <c r="E57" s="24"/>
      <c r="F57" s="43"/>
      <c r="G57" s="43"/>
      <c r="H57" s="44" t="s">
        <v>63</v>
      </c>
    </row>
    <row r="58" spans="1:9" s="8" customFormat="1" ht="14" x14ac:dyDescent="0.15">
      <c r="A58" s="1"/>
      <c r="B58" s="1"/>
      <c r="C58" s="41" t="s">
        <v>64</v>
      </c>
      <c r="D58" s="24"/>
      <c r="E58" s="24"/>
      <c r="F58" s="43"/>
      <c r="G58" s="43"/>
      <c r="H58" s="22"/>
    </row>
    <row r="59" spans="1:9" s="8" customFormat="1" x14ac:dyDescent="0.15">
      <c r="A59" s="41"/>
      <c r="B59" s="41"/>
      <c r="C59" s="41" t="s">
        <v>65</v>
      </c>
      <c r="D59" s="24"/>
      <c r="E59" s="24"/>
      <c r="F59" s="43"/>
      <c r="G59" s="43"/>
      <c r="H59" s="22"/>
    </row>
    <row r="60" spans="1:9" s="8" customFormat="1" x14ac:dyDescent="0.15">
      <c r="A60" s="41"/>
      <c r="B60" s="41"/>
      <c r="C60" s="41" t="s">
        <v>66</v>
      </c>
      <c r="D60" s="24"/>
      <c r="E60" s="24"/>
      <c r="F60" s="43"/>
      <c r="G60" s="43"/>
      <c r="H60" s="22"/>
    </row>
    <row r="61" spans="1:9" s="8" customFormat="1" ht="14" x14ac:dyDescent="0.15">
      <c r="A61" s="41"/>
      <c r="B61" s="41"/>
      <c r="C61" s="50" t="s">
        <v>67</v>
      </c>
      <c r="D61" s="24"/>
      <c r="E61" s="24"/>
      <c r="F61" s="43"/>
      <c r="G61" s="43"/>
      <c r="H61" s="22"/>
    </row>
    <row r="62" spans="1:9" s="8" customFormat="1" x14ac:dyDescent="0.15">
      <c r="A62" s="47"/>
      <c r="B62" s="47"/>
      <c r="C62" s="47"/>
      <c r="D62" s="35"/>
      <c r="E62" s="35"/>
      <c r="F62" s="49"/>
      <c r="G62" s="49"/>
      <c r="H62" s="34"/>
    </row>
    <row r="63" spans="1:9" s="8" customFormat="1" ht="14" x14ac:dyDescent="0.2">
      <c r="A63" s="16" t="s">
        <v>71</v>
      </c>
      <c r="B63" s="16" t="str">
        <f>MID(A63,5,15)</f>
        <v>1553-0159</v>
      </c>
      <c r="C63" s="51" t="s">
        <v>72</v>
      </c>
      <c r="D63" s="18">
        <f>E63*1.07</f>
        <v>2760.6000000000004</v>
      </c>
      <c r="E63" s="18">
        <f>VLOOKUP(B63,สินค้าทั้งหมด!D:H,4,0)</f>
        <v>2580</v>
      </c>
      <c r="F63" s="19" t="s">
        <v>32</v>
      </c>
      <c r="G63" s="52" t="s">
        <v>26</v>
      </c>
      <c r="H63" s="21" t="s">
        <v>33</v>
      </c>
      <c r="I63" s="13"/>
    </row>
    <row r="64" spans="1:9" s="8" customFormat="1" ht="14" x14ac:dyDescent="0.15">
      <c r="A64" s="53"/>
      <c r="B64" s="1"/>
      <c r="C64" s="8" t="s">
        <v>73</v>
      </c>
      <c r="D64" s="24"/>
      <c r="E64" s="24"/>
      <c r="F64" s="43"/>
      <c r="G64" s="43"/>
      <c r="H64" s="22"/>
    </row>
    <row r="65" spans="1:15" s="8" customFormat="1" x14ac:dyDescent="0.15">
      <c r="A65" s="41"/>
      <c r="B65" s="54"/>
      <c r="C65" s="55" t="s">
        <v>74</v>
      </c>
      <c r="D65" s="24"/>
      <c r="E65" s="24"/>
      <c r="F65" s="43"/>
      <c r="G65" s="43"/>
      <c r="H65" s="22"/>
    </row>
    <row r="66" spans="1:15" s="8" customFormat="1" x14ac:dyDescent="0.15">
      <c r="A66" s="41"/>
      <c r="B66" s="54"/>
      <c r="C66" s="54" t="s">
        <v>64</v>
      </c>
      <c r="D66" s="24"/>
      <c r="E66" s="24"/>
      <c r="F66" s="43"/>
      <c r="G66" s="43"/>
      <c r="H66" s="22"/>
    </row>
    <row r="67" spans="1:15" s="8" customFormat="1" x14ac:dyDescent="0.15">
      <c r="A67" s="41"/>
      <c r="B67" s="54"/>
      <c r="C67" s="54" t="s">
        <v>65</v>
      </c>
      <c r="D67" s="24"/>
      <c r="E67" s="24"/>
      <c r="F67" s="43"/>
      <c r="G67" s="43"/>
      <c r="H67" s="22"/>
    </row>
    <row r="68" spans="1:15" s="8" customFormat="1" x14ac:dyDescent="0.15">
      <c r="A68" s="41"/>
      <c r="B68" s="54"/>
      <c r="C68" s="54" t="s">
        <v>66</v>
      </c>
      <c r="D68" s="24"/>
      <c r="E68" s="24"/>
      <c r="F68" s="43"/>
      <c r="G68" s="43"/>
      <c r="H68" s="22"/>
    </row>
    <row r="69" spans="1:15" s="8" customFormat="1" ht="14" x14ac:dyDescent="0.15">
      <c r="A69" s="41"/>
      <c r="B69" s="54"/>
      <c r="C69" s="56" t="s">
        <v>67</v>
      </c>
      <c r="D69" s="24"/>
      <c r="E69" s="24"/>
      <c r="F69" s="43"/>
      <c r="G69" s="43"/>
      <c r="H69" s="22"/>
    </row>
    <row r="70" spans="1:15" s="8" customFormat="1" x14ac:dyDescent="0.15">
      <c r="A70" s="47"/>
      <c r="B70" s="57"/>
      <c r="C70" s="57"/>
      <c r="D70" s="35"/>
      <c r="E70" s="35"/>
      <c r="F70" s="49"/>
      <c r="G70" s="49"/>
      <c r="H70" s="34"/>
    </row>
    <row r="71" spans="1:15" s="8" customFormat="1" ht="14" x14ac:dyDescent="0.2">
      <c r="A71" s="16" t="s">
        <v>75</v>
      </c>
      <c r="B71" s="38" t="str">
        <f>MID(A71,5,15)</f>
        <v>1559-0159</v>
      </c>
      <c r="C71" s="17" t="s">
        <v>76</v>
      </c>
      <c r="D71" s="18">
        <f>E71*1.07</f>
        <v>2963.9</v>
      </c>
      <c r="E71" s="18">
        <f>VLOOKUP(B71,สินค้าทั้งหมด!D:H,4,0)</f>
        <v>2770</v>
      </c>
      <c r="F71" s="19" t="s">
        <v>32</v>
      </c>
      <c r="G71" s="52" t="s">
        <v>26</v>
      </c>
      <c r="H71" s="21" t="s">
        <v>33</v>
      </c>
      <c r="I71" s="13"/>
    </row>
    <row r="72" spans="1:15" s="8" customFormat="1" x14ac:dyDescent="0.15">
      <c r="A72" s="41"/>
      <c r="B72" s="42"/>
      <c r="C72" s="22" t="s">
        <v>77</v>
      </c>
      <c r="D72" s="24"/>
      <c r="E72" s="24"/>
      <c r="F72" s="43"/>
      <c r="G72" s="43"/>
      <c r="H72" s="22"/>
    </row>
    <row r="73" spans="1:15" s="8" customFormat="1" x14ac:dyDescent="0.15">
      <c r="A73" s="41"/>
      <c r="B73" s="45"/>
      <c r="C73" s="46" t="s">
        <v>74</v>
      </c>
      <c r="D73" s="24"/>
      <c r="E73" s="24"/>
      <c r="F73" s="43"/>
      <c r="G73" s="43"/>
      <c r="H73" s="22"/>
    </row>
    <row r="74" spans="1:15" s="8" customFormat="1" ht="14" x14ac:dyDescent="0.15">
      <c r="A74" s="1"/>
      <c r="B74" s="1"/>
      <c r="C74" s="41" t="s">
        <v>64</v>
      </c>
      <c r="D74" s="24"/>
      <c r="E74" s="24"/>
      <c r="F74" s="43"/>
      <c r="G74" s="43"/>
      <c r="H74" s="22"/>
    </row>
    <row r="75" spans="1:15" s="8" customFormat="1" x14ac:dyDescent="0.15">
      <c r="A75" s="41"/>
      <c r="B75" s="45"/>
      <c r="C75" s="41" t="s">
        <v>65</v>
      </c>
      <c r="D75" s="24"/>
      <c r="E75" s="24"/>
      <c r="F75" s="43"/>
      <c r="G75" s="43"/>
      <c r="H75" s="22"/>
    </row>
    <row r="76" spans="1:15" s="8" customFormat="1" x14ac:dyDescent="0.15">
      <c r="A76" s="41"/>
      <c r="B76" s="45"/>
      <c r="C76" s="41" t="s">
        <v>66</v>
      </c>
      <c r="D76" s="24"/>
      <c r="E76" s="24"/>
      <c r="F76" s="43"/>
      <c r="G76" s="43"/>
      <c r="H76" s="22"/>
    </row>
    <row r="77" spans="1:15" s="8" customFormat="1" x14ac:dyDescent="0.15">
      <c r="A77" s="41"/>
      <c r="B77" s="45"/>
      <c r="C77" s="41" t="s">
        <v>67</v>
      </c>
      <c r="D77" s="24"/>
      <c r="E77" s="24"/>
      <c r="F77" s="43"/>
      <c r="G77" s="43"/>
      <c r="H77" s="22"/>
    </row>
    <row r="78" spans="1:15" s="8" customFormat="1" x14ac:dyDescent="0.15">
      <c r="A78" s="41"/>
      <c r="B78" s="45"/>
      <c r="C78" s="41"/>
      <c r="D78" s="24"/>
      <c r="E78" s="24"/>
      <c r="F78" s="43"/>
      <c r="G78" s="43"/>
      <c r="H78" s="22"/>
    </row>
    <row r="79" spans="1:15" s="8" customFormat="1" x14ac:dyDescent="0.15">
      <c r="A79" s="47"/>
      <c r="B79" s="48"/>
      <c r="C79" s="47"/>
      <c r="D79" s="35"/>
      <c r="E79" s="35"/>
      <c r="F79" s="49"/>
      <c r="G79" s="49"/>
      <c r="H79" s="34"/>
    </row>
    <row r="80" spans="1:15" s="59" customFormat="1" x14ac:dyDescent="0.2">
      <c r="A80" s="16" t="s">
        <v>78</v>
      </c>
      <c r="B80" s="16" t="str">
        <f>MID(A80,5,15)</f>
        <v>7510-109</v>
      </c>
      <c r="C80" s="58" t="s">
        <v>79</v>
      </c>
      <c r="D80" s="18">
        <f>E80*1.07</f>
        <v>5585.4000000000005</v>
      </c>
      <c r="E80" s="18">
        <f>VLOOKUP(B80,สินค้าทั้งหมด!D:H,4,0)</f>
        <v>5220</v>
      </c>
      <c r="F80" s="19" t="s">
        <v>32</v>
      </c>
      <c r="G80" s="52" t="s">
        <v>26</v>
      </c>
      <c r="H80" s="36" t="s">
        <v>44</v>
      </c>
      <c r="I80" s="13"/>
      <c r="J80" s="13"/>
      <c r="K80" s="13"/>
      <c r="L80" s="13"/>
      <c r="M80" s="13"/>
      <c r="N80" s="13"/>
      <c r="O80" s="13"/>
    </row>
    <row r="81" spans="1:15" s="63" customFormat="1" x14ac:dyDescent="0.2">
      <c r="A81" s="22"/>
      <c r="B81" s="22"/>
      <c r="C81" s="23" t="s">
        <v>80</v>
      </c>
      <c r="D81" s="60"/>
      <c r="E81" s="61"/>
      <c r="F81" s="22"/>
      <c r="G81" s="22"/>
      <c r="H81" s="62" t="s">
        <v>81</v>
      </c>
      <c r="I81" s="8"/>
      <c r="J81" s="8"/>
      <c r="K81" s="8"/>
      <c r="L81" s="8"/>
      <c r="M81" s="8"/>
      <c r="N81" s="8"/>
      <c r="O81" s="8"/>
    </row>
    <row r="82" spans="1:15" s="63" customFormat="1" ht="11.25" customHeight="1" x14ac:dyDescent="0.15">
      <c r="A82" s="22"/>
      <c r="B82" s="22"/>
      <c r="C82" s="23" t="s">
        <v>82</v>
      </c>
      <c r="D82" s="64"/>
      <c r="E82" s="28"/>
      <c r="F82" s="65"/>
      <c r="G82" s="22"/>
      <c r="H82" s="300" t="s">
        <v>83</v>
      </c>
      <c r="I82" s="8"/>
      <c r="J82" s="8"/>
      <c r="K82" s="8"/>
      <c r="L82" s="8"/>
      <c r="M82" s="8"/>
      <c r="N82" s="8"/>
      <c r="O82" s="8"/>
    </row>
    <row r="83" spans="1:15" s="63" customFormat="1" ht="11.25" customHeight="1" x14ac:dyDescent="0.15">
      <c r="A83" s="22"/>
      <c r="B83" s="22"/>
      <c r="C83" s="23" t="s">
        <v>84</v>
      </c>
      <c r="D83" s="66"/>
      <c r="E83" s="28"/>
      <c r="F83" s="65"/>
      <c r="G83" s="22"/>
      <c r="H83" s="300"/>
      <c r="I83" s="8"/>
      <c r="J83" s="8"/>
      <c r="K83" s="8"/>
      <c r="L83" s="8"/>
      <c r="M83" s="8"/>
      <c r="N83" s="8"/>
      <c r="O83" s="8"/>
    </row>
    <row r="84" spans="1:15" s="63" customFormat="1" ht="11.25" customHeight="1" x14ac:dyDescent="0.2">
      <c r="A84" s="22"/>
      <c r="B84" s="22"/>
      <c r="C84" s="23" t="s">
        <v>85</v>
      </c>
      <c r="D84" s="67"/>
      <c r="E84" s="68"/>
      <c r="F84" s="65"/>
      <c r="G84" s="65"/>
      <c r="H84" s="300"/>
      <c r="I84" s="8"/>
      <c r="J84" s="8"/>
      <c r="K84" s="8"/>
      <c r="L84" s="8"/>
      <c r="M84" s="8"/>
      <c r="N84" s="8"/>
      <c r="O84" s="8"/>
    </row>
    <row r="85" spans="1:15" s="63" customFormat="1" ht="11.25" customHeight="1" x14ac:dyDescent="0.2">
      <c r="A85" s="22"/>
      <c r="B85" s="22"/>
      <c r="C85" s="23" t="s">
        <v>86</v>
      </c>
      <c r="D85" s="60"/>
      <c r="E85" s="61"/>
      <c r="F85" s="65"/>
      <c r="G85" s="65"/>
      <c r="H85" s="298"/>
      <c r="I85" s="8"/>
      <c r="J85" s="8"/>
      <c r="K85" s="8"/>
      <c r="L85" s="8"/>
      <c r="M85" s="8"/>
      <c r="N85" s="8"/>
      <c r="O85" s="8"/>
    </row>
    <row r="86" spans="1:15" s="63" customFormat="1" ht="11.25" customHeight="1" x14ac:dyDescent="0.2">
      <c r="A86" s="22"/>
      <c r="B86" s="22"/>
      <c r="C86" s="23" t="s">
        <v>87</v>
      </c>
      <c r="D86" s="69"/>
      <c r="E86" s="31"/>
      <c r="F86" s="69"/>
      <c r="G86" s="65"/>
      <c r="H86" s="298"/>
      <c r="I86" s="8"/>
      <c r="J86" s="8"/>
      <c r="K86" s="8"/>
      <c r="L86" s="8"/>
      <c r="M86" s="8"/>
      <c r="N86" s="8"/>
      <c r="O86" s="8"/>
    </row>
    <row r="87" spans="1:15" s="63" customFormat="1" ht="11.25" customHeight="1" x14ac:dyDescent="0.2">
      <c r="A87" s="22"/>
      <c r="B87" s="22"/>
      <c r="C87" s="23" t="s">
        <v>88</v>
      </c>
      <c r="D87" s="69"/>
      <c r="E87" s="31"/>
      <c r="F87" s="69"/>
      <c r="G87" s="65"/>
      <c r="H87" s="298"/>
      <c r="I87" s="8"/>
      <c r="J87" s="8"/>
      <c r="K87" s="8"/>
      <c r="L87" s="8"/>
      <c r="M87" s="8"/>
      <c r="N87" s="8"/>
      <c r="O87" s="8"/>
    </row>
    <row r="88" spans="1:15" s="63" customFormat="1" ht="11.25" customHeight="1" x14ac:dyDescent="0.2">
      <c r="A88" s="22"/>
      <c r="B88" s="22"/>
      <c r="C88" s="23" t="s">
        <v>89</v>
      </c>
      <c r="D88" s="69"/>
      <c r="E88" s="31"/>
      <c r="F88" s="69"/>
      <c r="G88" s="65"/>
      <c r="H88" s="298"/>
      <c r="I88" s="8"/>
      <c r="J88" s="8"/>
      <c r="K88" s="8"/>
      <c r="L88" s="8"/>
      <c r="M88" s="8"/>
      <c r="N88" s="8"/>
      <c r="O88" s="8"/>
    </row>
    <row r="89" spans="1:15" s="63" customFormat="1" ht="12.75" customHeight="1" x14ac:dyDescent="0.2">
      <c r="A89" s="22"/>
      <c r="B89" s="22"/>
      <c r="C89" s="23" t="s">
        <v>90</v>
      </c>
      <c r="D89" s="70"/>
      <c r="E89" s="32"/>
      <c r="F89" s="70"/>
      <c r="G89" s="65"/>
      <c r="H89" s="298"/>
      <c r="I89" s="8"/>
      <c r="J89" s="8"/>
      <c r="K89" s="8"/>
      <c r="L89" s="8"/>
      <c r="M89" s="8"/>
      <c r="N89" s="8"/>
      <c r="O89" s="8"/>
    </row>
    <row r="90" spans="1:15" s="63" customFormat="1" ht="11.25" customHeight="1" x14ac:dyDescent="0.2">
      <c r="A90" s="22"/>
      <c r="B90" s="22"/>
      <c r="C90" s="71" t="s">
        <v>91</v>
      </c>
      <c r="D90" s="70"/>
      <c r="E90" s="32"/>
      <c r="F90" s="70"/>
      <c r="G90" s="65"/>
      <c r="H90" s="298"/>
      <c r="I90" s="8"/>
      <c r="J90" s="8"/>
      <c r="K90" s="8"/>
      <c r="L90" s="8"/>
      <c r="M90" s="8"/>
      <c r="N90" s="8"/>
      <c r="O90" s="8"/>
    </row>
    <row r="91" spans="1:15" s="63" customFormat="1" ht="11.25" customHeight="1" x14ac:dyDescent="0.2">
      <c r="A91" s="34"/>
      <c r="B91" s="34"/>
      <c r="C91" s="37" t="s">
        <v>44</v>
      </c>
      <c r="D91" s="72"/>
      <c r="E91" s="35"/>
      <c r="F91" s="34"/>
      <c r="G91" s="34"/>
      <c r="H91" s="73"/>
      <c r="I91" s="8"/>
      <c r="J91" s="8"/>
      <c r="K91" s="8"/>
      <c r="L91" s="8"/>
      <c r="M91" s="8"/>
      <c r="N91" s="8"/>
      <c r="O91" s="8"/>
    </row>
    <row r="92" spans="1:15" s="59" customFormat="1" x14ac:dyDescent="0.2">
      <c r="A92" s="16" t="s">
        <v>92</v>
      </c>
      <c r="B92" s="16" t="str">
        <f>MID(A92,5,15)</f>
        <v>7510-309</v>
      </c>
      <c r="C92" s="58" t="s">
        <v>93</v>
      </c>
      <c r="D92" s="18">
        <f>E92*1.07</f>
        <v>6730.3</v>
      </c>
      <c r="E92" s="18">
        <f>VLOOKUP(B92,สินค้าทั้งหมด!D:H,4,0)</f>
        <v>6290</v>
      </c>
      <c r="F92" s="19" t="s">
        <v>32</v>
      </c>
      <c r="G92" s="52" t="s">
        <v>26</v>
      </c>
      <c r="H92" s="36" t="s">
        <v>44</v>
      </c>
      <c r="I92" s="13"/>
      <c r="J92" s="13"/>
      <c r="K92" s="13"/>
      <c r="L92" s="13"/>
      <c r="M92" s="13"/>
      <c r="N92" s="13"/>
      <c r="O92" s="13"/>
    </row>
    <row r="93" spans="1:15" s="63" customFormat="1" x14ac:dyDescent="0.2">
      <c r="A93" s="22"/>
      <c r="B93" s="22"/>
      <c r="C93" s="23" t="s">
        <v>80</v>
      </c>
      <c r="D93" s="60"/>
      <c r="E93" s="61"/>
      <c r="F93" s="22"/>
      <c r="G93" s="22"/>
      <c r="H93" s="74" t="s">
        <v>81</v>
      </c>
      <c r="I93" s="8"/>
      <c r="J93" s="8"/>
      <c r="K93" s="8"/>
      <c r="L93" s="8"/>
      <c r="M93" s="8"/>
      <c r="N93" s="8"/>
      <c r="O93" s="8"/>
    </row>
    <row r="94" spans="1:15" s="63" customFormat="1" ht="11.25" customHeight="1" x14ac:dyDescent="0.15">
      <c r="A94" s="22"/>
      <c r="B94" s="22"/>
      <c r="C94" s="23" t="s">
        <v>82</v>
      </c>
      <c r="D94" s="64"/>
      <c r="E94" s="28"/>
      <c r="F94" s="65"/>
      <c r="G94" s="22"/>
      <c r="H94" s="75" t="s">
        <v>94</v>
      </c>
      <c r="I94" s="8"/>
      <c r="J94" s="8"/>
      <c r="K94" s="8"/>
      <c r="L94" s="8"/>
      <c r="M94" s="8"/>
      <c r="N94" s="8"/>
      <c r="O94" s="8"/>
    </row>
    <row r="95" spans="1:15" s="63" customFormat="1" ht="11.25" customHeight="1" x14ac:dyDescent="0.15">
      <c r="A95" s="22"/>
      <c r="B95" s="22"/>
      <c r="C95" s="23" t="s">
        <v>84</v>
      </c>
      <c r="D95" s="66"/>
      <c r="E95" s="28"/>
      <c r="F95" s="65"/>
      <c r="G95" s="22"/>
      <c r="H95" s="29"/>
      <c r="I95" s="8"/>
      <c r="J95" s="8"/>
      <c r="K95" s="8"/>
      <c r="L95" s="8"/>
      <c r="M95" s="8"/>
      <c r="N95" s="8"/>
      <c r="O95" s="8"/>
    </row>
    <row r="96" spans="1:15" s="63" customFormat="1" ht="11.25" customHeight="1" x14ac:dyDescent="0.2">
      <c r="A96" s="22"/>
      <c r="B96" s="22"/>
      <c r="C96" s="23" t="s">
        <v>85</v>
      </c>
      <c r="D96" s="67"/>
      <c r="E96" s="68"/>
      <c r="F96" s="65"/>
      <c r="G96" s="65"/>
      <c r="H96" s="29"/>
      <c r="I96" s="8"/>
      <c r="J96" s="8"/>
      <c r="K96" s="8"/>
      <c r="L96" s="8"/>
      <c r="M96" s="8"/>
      <c r="N96" s="8"/>
      <c r="O96" s="8"/>
    </row>
    <row r="97" spans="1:15" s="63" customFormat="1" ht="11.25" customHeight="1" x14ac:dyDescent="0.15">
      <c r="A97" s="22"/>
      <c r="B97" s="22"/>
      <c r="C97" s="23" t="s">
        <v>86</v>
      </c>
      <c r="D97" s="60"/>
      <c r="E97" s="61"/>
      <c r="F97" s="65"/>
      <c r="G97" s="65"/>
      <c r="H97" s="76"/>
      <c r="I97" s="1"/>
      <c r="J97" s="8"/>
      <c r="K97" s="8"/>
      <c r="L97" s="8"/>
      <c r="M97" s="8"/>
      <c r="N97" s="8"/>
      <c r="O97" s="8"/>
    </row>
    <row r="98" spans="1:15" s="63" customFormat="1" ht="11.25" customHeight="1" x14ac:dyDescent="0.2">
      <c r="A98" s="22"/>
      <c r="B98" s="22"/>
      <c r="C98" s="23" t="s">
        <v>87</v>
      </c>
      <c r="D98" s="69"/>
      <c r="E98" s="31"/>
      <c r="F98" s="69"/>
      <c r="G98" s="65"/>
      <c r="H98" s="76"/>
      <c r="I98" s="8"/>
      <c r="J98" s="8"/>
      <c r="K98" s="8"/>
      <c r="L98" s="8"/>
      <c r="M98" s="8"/>
      <c r="N98" s="8"/>
      <c r="O98" s="8"/>
    </row>
    <row r="99" spans="1:15" s="63" customFormat="1" ht="11.25" customHeight="1" x14ac:dyDescent="0.2">
      <c r="A99" s="22"/>
      <c r="B99" s="22"/>
      <c r="C99" s="23" t="s">
        <v>88</v>
      </c>
      <c r="D99" s="69"/>
      <c r="E99" s="31"/>
      <c r="F99" s="69"/>
      <c r="G99" s="65"/>
      <c r="H99" s="76"/>
      <c r="I99" s="8"/>
      <c r="J99" s="8"/>
      <c r="K99" s="8"/>
      <c r="L99" s="8"/>
      <c r="M99" s="8"/>
      <c r="N99" s="8"/>
      <c r="O99" s="8"/>
    </row>
    <row r="100" spans="1:15" s="63" customFormat="1" ht="11.25" customHeight="1" x14ac:dyDescent="0.2">
      <c r="A100" s="22"/>
      <c r="B100" s="22"/>
      <c r="C100" s="23" t="s">
        <v>89</v>
      </c>
      <c r="D100" s="69"/>
      <c r="E100" s="31"/>
      <c r="F100" s="69"/>
      <c r="G100" s="65"/>
      <c r="H100" s="298"/>
      <c r="I100" s="8"/>
      <c r="J100" s="8"/>
      <c r="K100" s="8"/>
      <c r="L100" s="8"/>
      <c r="M100" s="8"/>
      <c r="N100" s="8"/>
      <c r="O100" s="8"/>
    </row>
    <row r="101" spans="1:15" s="63" customFormat="1" ht="12.75" customHeight="1" x14ac:dyDescent="0.2">
      <c r="A101" s="22"/>
      <c r="B101" s="22"/>
      <c r="C101" s="23" t="s">
        <v>90</v>
      </c>
      <c r="D101" s="70"/>
      <c r="E101" s="32"/>
      <c r="F101" s="70"/>
      <c r="G101" s="65"/>
      <c r="H101" s="298"/>
      <c r="I101" s="8"/>
      <c r="J101" s="8"/>
      <c r="K101" s="8"/>
      <c r="L101" s="8"/>
      <c r="M101" s="8"/>
      <c r="N101" s="8"/>
      <c r="O101" s="8"/>
    </row>
    <row r="102" spans="1:15" s="63" customFormat="1" ht="11.25" customHeight="1" x14ac:dyDescent="0.2">
      <c r="A102" s="22"/>
      <c r="B102" s="22"/>
      <c r="C102" s="71" t="s">
        <v>95</v>
      </c>
      <c r="D102" s="70"/>
      <c r="E102" s="32"/>
      <c r="F102" s="70"/>
      <c r="G102" s="65"/>
      <c r="H102" s="298"/>
      <c r="I102" s="8"/>
      <c r="J102" s="8"/>
      <c r="K102" s="8"/>
      <c r="L102" s="8"/>
      <c r="M102" s="8"/>
      <c r="N102" s="8"/>
      <c r="O102" s="8"/>
    </row>
    <row r="103" spans="1:15" s="63" customFormat="1" ht="11.25" customHeight="1" x14ac:dyDescent="0.2">
      <c r="A103" s="34"/>
      <c r="B103" s="34"/>
      <c r="C103" s="77" t="s">
        <v>91</v>
      </c>
      <c r="D103" s="72"/>
      <c r="E103" s="35"/>
      <c r="F103" s="34"/>
      <c r="G103" s="34"/>
      <c r="H103" s="73"/>
      <c r="I103" s="8"/>
      <c r="J103" s="8"/>
      <c r="K103" s="8"/>
      <c r="L103" s="8"/>
      <c r="M103" s="8"/>
      <c r="N103" s="8"/>
      <c r="O103" s="8"/>
    </row>
    <row r="104" spans="1:15" s="81" customFormat="1" ht="12.75" customHeight="1" x14ac:dyDescent="0.2">
      <c r="A104" s="78" t="str">
        <f>"JBA-"&amp;B104</f>
        <v>JBA-2755-109</v>
      </c>
      <c r="B104" s="16" t="s">
        <v>96</v>
      </c>
      <c r="C104" s="79" t="s">
        <v>97</v>
      </c>
      <c r="D104" s="18">
        <f>E104*1.07</f>
        <v>6141.8</v>
      </c>
      <c r="E104" s="18">
        <f>VLOOKUP(B104,สินค้าทั้งหมด!D:H,4,0)</f>
        <v>5740</v>
      </c>
      <c r="F104" s="19" t="s">
        <v>32</v>
      </c>
      <c r="G104" s="52" t="s">
        <v>98</v>
      </c>
      <c r="H104" s="36" t="s">
        <v>44</v>
      </c>
      <c r="I104" s="13"/>
      <c r="J104" s="80"/>
      <c r="K104" s="80"/>
      <c r="L104" s="80"/>
      <c r="M104" s="80"/>
      <c r="N104" s="80"/>
      <c r="O104" s="80"/>
    </row>
    <row r="105" spans="1:15" ht="73" customHeight="1" x14ac:dyDescent="0.15">
      <c r="C105" s="83" t="s">
        <v>99</v>
      </c>
    </row>
  </sheetData>
  <sheetProtection algorithmName="SHA-512" hashValue="71S8nzWTYHJ1vDUXhKbhJFrkpdM0NaWAcmGY322vfl4Ulz5MYOdPgdIzmH6lpDS3MBEimG1LuigPVbKjitmfEg==" saltValue="dxP7hLu5Tu1KJgf2Q+0i6A==" spinCount="100000" sheet="1" objects="1" scenarios="1"/>
  <mergeCells count="20">
    <mergeCell ref="H100:H102"/>
    <mergeCell ref="G4:G5"/>
    <mergeCell ref="H4:H5"/>
    <mergeCell ref="G8:G14"/>
    <mergeCell ref="H11:H12"/>
    <mergeCell ref="G18:G24"/>
    <mergeCell ref="H21:H22"/>
    <mergeCell ref="H31:H32"/>
    <mergeCell ref="H41:H42"/>
    <mergeCell ref="H82:H84"/>
    <mergeCell ref="H85:H87"/>
    <mergeCell ref="H88:H90"/>
    <mergeCell ref="B1:B3"/>
    <mergeCell ref="C1:H1"/>
    <mergeCell ref="C2:H2"/>
    <mergeCell ref="A4:A5"/>
    <mergeCell ref="B4:B5"/>
    <mergeCell ref="C4:C5"/>
    <mergeCell ref="D4:E4"/>
    <mergeCell ref="F4:F5"/>
  </mergeCells>
  <pageMargins left="0.7" right="0.7" top="0.75" bottom="0.75" header="0.3" footer="0.3"/>
  <pageSetup paperSize="9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H31"/>
  <sheetViews>
    <sheetView zoomScale="80" zoomScaleNormal="80" workbookViewId="0">
      <pane ySplit="6" topLeftCell="A7" activePane="bottomLeft" state="frozen"/>
      <selection activeCell="M121" sqref="M121"/>
      <selection pane="bottomLeft" activeCell="F1" sqref="F1:F1048576"/>
    </sheetView>
  </sheetViews>
  <sheetFormatPr baseColWidth="10" defaultColWidth="8.83203125" defaultRowHeight="15" x14ac:dyDescent="0.2"/>
  <cols>
    <col min="1" max="2" width="17.1640625" customWidth="1"/>
    <col min="3" max="3" width="53" customWidth="1"/>
    <col min="4" max="5" width="10.6640625" bestFit="1" customWidth="1"/>
  </cols>
  <sheetData>
    <row r="1" spans="1:8" ht="26" x14ac:dyDescent="0.3">
      <c r="A1" s="85" t="s">
        <v>100</v>
      </c>
    </row>
    <row r="2" spans="1:8" x14ac:dyDescent="0.2">
      <c r="A2" t="s">
        <v>101</v>
      </c>
    </row>
    <row r="3" spans="1:8" x14ac:dyDescent="0.2">
      <c r="A3" t="s">
        <v>102</v>
      </c>
    </row>
    <row r="4" spans="1:8" x14ac:dyDescent="0.2">
      <c r="A4" t="s">
        <v>103</v>
      </c>
    </row>
    <row r="5" spans="1:8" ht="14.5" customHeight="1" x14ac:dyDescent="0.2">
      <c r="A5" s="307" t="s">
        <v>23</v>
      </c>
      <c r="B5" s="307" t="s">
        <v>104</v>
      </c>
      <c r="C5" s="303" t="s">
        <v>24</v>
      </c>
      <c r="D5" s="309" t="s">
        <v>3</v>
      </c>
      <c r="E5" s="309"/>
      <c r="F5" s="301" t="s">
        <v>25</v>
      </c>
      <c r="G5" s="303" t="s">
        <v>26</v>
      </c>
      <c r="H5" s="305" t="s">
        <v>27</v>
      </c>
    </row>
    <row r="6" spans="1:8" x14ac:dyDescent="0.2">
      <c r="A6" s="308"/>
      <c r="B6" s="308"/>
      <c r="C6" s="304"/>
      <c r="D6" s="86" t="s">
        <v>5</v>
      </c>
      <c r="E6" s="86" t="s">
        <v>28</v>
      </c>
      <c r="F6" s="302"/>
      <c r="G6" s="304"/>
      <c r="H6" s="306"/>
    </row>
    <row r="7" spans="1:8" x14ac:dyDescent="0.2">
      <c r="A7" s="87" t="str">
        <f>"JBA-"&amp;B7</f>
        <v>JBA-2740-109</v>
      </c>
      <c r="B7" s="87" t="s">
        <v>105</v>
      </c>
      <c r="C7" s="87" t="s">
        <v>106</v>
      </c>
      <c r="D7" s="88">
        <f>VLOOKUP(A7,สินค้าทั้งหมด!C:G,4,FALSE)</f>
        <v>5490</v>
      </c>
      <c r="E7" s="88">
        <f>VLOOKUP(A7,สินค้าทั้งหมด!C:G,5,FALSE)</f>
        <v>5130</v>
      </c>
      <c r="F7" s="89" t="s">
        <v>107</v>
      </c>
      <c r="G7" s="90" t="s">
        <v>26</v>
      </c>
      <c r="H7" s="89"/>
    </row>
    <row r="8" spans="1:8" x14ac:dyDescent="0.2">
      <c r="A8" s="87" t="str">
        <f>"JBA-"&amp;B8</f>
        <v>JBA-2740-209</v>
      </c>
      <c r="B8" s="87" t="s">
        <v>108</v>
      </c>
      <c r="C8" s="87" t="s">
        <v>109</v>
      </c>
      <c r="D8" s="88">
        <f>VLOOKUP(A8,สินค้าทั้งหมด!C:G,4,FALSE)</f>
        <v>5490</v>
      </c>
      <c r="E8" s="88">
        <f>VLOOKUP(A8,สินค้าทั้งหมด!C:G,5,FALSE)</f>
        <v>5130</v>
      </c>
      <c r="F8" s="89" t="s">
        <v>107</v>
      </c>
      <c r="G8" s="91" t="s">
        <v>110</v>
      </c>
      <c r="H8" s="89"/>
    </row>
    <row r="9" spans="1:8" x14ac:dyDescent="0.2">
      <c r="C9" s="23" t="s">
        <v>111</v>
      </c>
    </row>
    <row r="10" spans="1:8" x14ac:dyDescent="0.2">
      <c r="C10" s="23" t="s">
        <v>112</v>
      </c>
    </row>
    <row r="11" spans="1:8" x14ac:dyDescent="0.2">
      <c r="C11" t="s">
        <v>113</v>
      </c>
    </row>
    <row r="12" spans="1:8" x14ac:dyDescent="0.2">
      <c r="C12" t="s">
        <v>114</v>
      </c>
    </row>
    <row r="13" spans="1:8" x14ac:dyDescent="0.2">
      <c r="C13" s="71" t="s">
        <v>115</v>
      </c>
    </row>
    <row r="14" spans="1:8" x14ac:dyDescent="0.2">
      <c r="A14" s="87" t="str">
        <f>"JBA-"&amp;B14</f>
        <v>JBA-2755-109</v>
      </c>
      <c r="B14" s="87" t="s">
        <v>96</v>
      </c>
      <c r="C14" s="87" t="s">
        <v>97</v>
      </c>
      <c r="D14" s="88">
        <f>VLOOKUP(A14,สินค้าทั้งหมด!C:G,4,FALSE)</f>
        <v>6140</v>
      </c>
      <c r="E14" s="88">
        <f>VLOOKUP(A14,สินค้าทั้งหมด!C:G,5,FALSE)</f>
        <v>5740</v>
      </c>
      <c r="F14" s="89" t="s">
        <v>107</v>
      </c>
      <c r="G14" s="90" t="s">
        <v>26</v>
      </c>
      <c r="H14" s="92" t="s">
        <v>83</v>
      </c>
    </row>
    <row r="15" spans="1:8" x14ac:dyDescent="0.2">
      <c r="A15" s="87" t="str">
        <f>"JBA-"&amp;B15</f>
        <v>JBA-2755-209</v>
      </c>
      <c r="B15" s="87" t="s">
        <v>116</v>
      </c>
      <c r="C15" s="87" t="s">
        <v>117</v>
      </c>
      <c r="D15" s="88">
        <f>VLOOKUP(A15,สินค้าทั้งหมด!C:G,4,FALSE)</f>
        <v>6140</v>
      </c>
      <c r="E15" s="88">
        <f>VLOOKUP(A15,สินค้าทั้งหมด!C:G,5,FALSE)</f>
        <v>5740</v>
      </c>
      <c r="F15" s="89" t="s">
        <v>107</v>
      </c>
      <c r="G15" s="91" t="s">
        <v>110</v>
      </c>
      <c r="H15" s="89"/>
    </row>
    <row r="16" spans="1:8" x14ac:dyDescent="0.2">
      <c r="C16" s="23" t="s">
        <v>111</v>
      </c>
    </row>
    <row r="17" spans="1:8" x14ac:dyDescent="0.2">
      <c r="C17" s="23" t="s">
        <v>112</v>
      </c>
    </row>
    <row r="18" spans="1:8" x14ac:dyDescent="0.2">
      <c r="C18" t="s">
        <v>113</v>
      </c>
    </row>
    <row r="19" spans="1:8" x14ac:dyDescent="0.2">
      <c r="C19" t="s">
        <v>114</v>
      </c>
    </row>
    <row r="20" spans="1:8" x14ac:dyDescent="0.2">
      <c r="C20" s="71" t="s">
        <v>118</v>
      </c>
    </row>
    <row r="21" spans="1:8" x14ac:dyDescent="0.2">
      <c r="A21" s="87" t="str">
        <f t="shared" ref="A21:A26" si="0">"JBA-"&amp;B21</f>
        <v>JBA-2775-319</v>
      </c>
      <c r="B21" s="87" t="s">
        <v>119</v>
      </c>
      <c r="C21" s="87" t="s">
        <v>1218</v>
      </c>
      <c r="D21" s="88">
        <f>VLOOKUP(A21,สินค้าทั้งหมด!C:G,4,FALSE)</f>
        <v>12640</v>
      </c>
      <c r="E21" s="88">
        <f>VLOOKUP(A21,สินค้าทั้งหมด!C:G,5,FALSE)</f>
        <v>11810</v>
      </c>
      <c r="F21" s="89" t="s">
        <v>107</v>
      </c>
      <c r="G21" s="90" t="s">
        <v>26</v>
      </c>
      <c r="H21" s="92" t="s">
        <v>83</v>
      </c>
    </row>
    <row r="22" spans="1:8" x14ac:dyDescent="0.2">
      <c r="A22" s="87" t="str">
        <f t="shared" si="0"/>
        <v>JBA-2775-329</v>
      </c>
      <c r="B22" s="87" t="s">
        <v>120</v>
      </c>
      <c r="C22" s="87" t="s">
        <v>1219</v>
      </c>
      <c r="D22" s="88">
        <f>VLOOKUP(A22,สินค้าทั้งหมด!C:G,4,FALSE)</f>
        <v>12640</v>
      </c>
      <c r="E22" s="88">
        <f>VLOOKUP(A22,สินค้าทั้งหมด!C:G,5,FALSE)</f>
        <v>11810</v>
      </c>
      <c r="F22" s="89" t="s">
        <v>107</v>
      </c>
      <c r="G22" s="90" t="s">
        <v>26</v>
      </c>
      <c r="H22" s="89"/>
    </row>
    <row r="23" spans="1:8" x14ac:dyDescent="0.2">
      <c r="A23" s="87" t="str">
        <f t="shared" si="0"/>
        <v>JBA-2775-109</v>
      </c>
      <c r="B23" s="87" t="s">
        <v>121</v>
      </c>
      <c r="C23" s="87" t="s">
        <v>122</v>
      </c>
      <c r="D23" s="88">
        <f>VLOOKUP(A23,สินค้าทั้งหมด!C:G,4,FALSE)</f>
        <v>11990</v>
      </c>
      <c r="E23" s="88">
        <f>VLOOKUP(A23,สินค้าทั้งหมด!C:G,5,FALSE)</f>
        <v>11210</v>
      </c>
      <c r="F23" s="89" t="s">
        <v>107</v>
      </c>
      <c r="G23" s="91" t="s">
        <v>110</v>
      </c>
      <c r="H23" s="89"/>
    </row>
    <row r="24" spans="1:8" x14ac:dyDescent="0.2">
      <c r="A24" s="87" t="str">
        <f t="shared" si="0"/>
        <v>JBA-2775-419</v>
      </c>
      <c r="B24" s="87" t="s">
        <v>123</v>
      </c>
      <c r="C24" s="87" t="s">
        <v>1220</v>
      </c>
      <c r="D24" s="88">
        <f>VLOOKUP(A24,สินค้าทั้งหมด!C:G,4,FALSE)</f>
        <v>12640</v>
      </c>
      <c r="E24" s="88">
        <f>VLOOKUP(A24,สินค้าทั้งหมด!C:G,5,FALSE)</f>
        <v>11810</v>
      </c>
      <c r="F24" s="89" t="s">
        <v>107</v>
      </c>
      <c r="G24" s="91" t="s">
        <v>110</v>
      </c>
      <c r="H24" s="89"/>
    </row>
    <row r="25" spans="1:8" x14ac:dyDescent="0.2">
      <c r="A25" s="87" t="str">
        <f t="shared" si="0"/>
        <v>JBA-2775-429</v>
      </c>
      <c r="B25" s="87" t="s">
        <v>124</v>
      </c>
      <c r="C25" s="87" t="s">
        <v>1221</v>
      </c>
      <c r="D25" s="88">
        <f>VLOOKUP(A25,สินค้าทั้งหมด!C:G,4,FALSE)</f>
        <v>12640</v>
      </c>
      <c r="E25" s="88">
        <f>VLOOKUP(A25,สินค้าทั้งหมด!C:G,5,FALSE)</f>
        <v>11810</v>
      </c>
      <c r="F25" s="89" t="s">
        <v>107</v>
      </c>
      <c r="G25" s="91" t="s">
        <v>110</v>
      </c>
      <c r="H25" s="89"/>
    </row>
    <row r="26" spans="1:8" x14ac:dyDescent="0.2">
      <c r="A26" s="87" t="str">
        <f t="shared" si="0"/>
        <v>JBA-2775-209</v>
      </c>
      <c r="B26" s="87" t="s">
        <v>125</v>
      </c>
      <c r="C26" s="87" t="s">
        <v>126</v>
      </c>
      <c r="D26" s="88">
        <f>VLOOKUP(A26,สินค้าทั้งหมด!C:G,4,FALSE)</f>
        <v>11990</v>
      </c>
      <c r="E26" s="88">
        <f>VLOOKUP(A26,สินค้าทั้งหมด!C:G,5,FALSE)</f>
        <v>11210</v>
      </c>
      <c r="F26" s="89" t="s">
        <v>107</v>
      </c>
      <c r="G26" s="91" t="s">
        <v>110</v>
      </c>
      <c r="H26" s="89"/>
    </row>
    <row r="27" spans="1:8" x14ac:dyDescent="0.2">
      <c r="C27" t="s">
        <v>111</v>
      </c>
    </row>
    <row r="28" spans="1:8" x14ac:dyDescent="0.2">
      <c r="C28" t="s">
        <v>112</v>
      </c>
    </row>
    <row r="29" spans="1:8" x14ac:dyDescent="0.2">
      <c r="C29" t="s">
        <v>113</v>
      </c>
    </row>
    <row r="30" spans="1:8" x14ac:dyDescent="0.2">
      <c r="C30" t="s">
        <v>114</v>
      </c>
    </row>
    <row r="31" spans="1:8" x14ac:dyDescent="0.2">
      <c r="C31" s="71" t="s">
        <v>127</v>
      </c>
    </row>
  </sheetData>
  <sheetProtection algorithmName="SHA-512" hashValue="8MNpsAm9Ew+TocPZnbZsfBqCUi5vinRe79RYq2pD8BIXF3APkEg9e/1qmuqZ8nZhimiTPEEMzE+9SllSbWPRAQ==" saltValue="XCY1hOgsYJR9qyxnts284Q==" spinCount="100000" sheet="1" objects="1" scenarios="1"/>
  <mergeCells count="7">
    <mergeCell ref="F5:F6"/>
    <mergeCell ref="G5:G6"/>
    <mergeCell ref="H5:H6"/>
    <mergeCell ref="A5:A6"/>
    <mergeCell ref="B5:B6"/>
    <mergeCell ref="C5:C6"/>
    <mergeCell ref="D5:E5"/>
  </mergeCells>
  <hyperlinks>
    <hyperlink ref="H21" location="ราคาพิเศษ!A1" display="ราคาพิเศษ" xr:uid="{00000000-0004-0000-0500-000000000000}"/>
    <hyperlink ref="H14" location="ราคาพิเศษ!A1" display="ราคาพิเศษ" xr:uid="{00000000-0004-0000-0500-000001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I117"/>
  <sheetViews>
    <sheetView zoomScale="60" zoomScaleNormal="60" workbookViewId="0">
      <selection activeCell="F1" sqref="F1:F1048576"/>
    </sheetView>
  </sheetViews>
  <sheetFormatPr baseColWidth="10" defaultColWidth="9" defaultRowHeight="11" x14ac:dyDescent="0.15"/>
  <cols>
    <col min="1" max="1" width="20.33203125" style="129" customWidth="1"/>
    <col min="2" max="2" width="16" style="129" bestFit="1" customWidth="1"/>
    <col min="3" max="3" width="63" style="129" customWidth="1"/>
    <col min="4" max="4" width="8.5" style="129" customWidth="1"/>
    <col min="5" max="5" width="10.6640625" style="129" customWidth="1"/>
    <col min="6" max="6" width="9" style="129" customWidth="1"/>
    <col min="7" max="7" width="13" style="142" customWidth="1"/>
    <col min="8" max="8" width="43.83203125" style="129" customWidth="1"/>
    <col min="9" max="9" width="9" style="137" customWidth="1"/>
    <col min="10" max="16384" width="9" style="129"/>
  </cols>
  <sheetData>
    <row r="1" spans="1:9" s="94" customFormat="1" ht="15" customHeight="1" x14ac:dyDescent="0.2">
      <c r="A1" s="307" t="s">
        <v>23</v>
      </c>
      <c r="B1" s="307" t="s">
        <v>104</v>
      </c>
      <c r="C1" s="303" t="s">
        <v>24</v>
      </c>
      <c r="D1" s="309" t="s">
        <v>3</v>
      </c>
      <c r="E1" s="309"/>
      <c r="F1" s="301" t="s">
        <v>25</v>
      </c>
      <c r="G1" s="303" t="s">
        <v>26</v>
      </c>
      <c r="H1" s="305" t="s">
        <v>27</v>
      </c>
      <c r="I1" s="93"/>
    </row>
    <row r="2" spans="1:9" s="94" customFormat="1" ht="15" customHeight="1" x14ac:dyDescent="0.2">
      <c r="A2" s="308"/>
      <c r="B2" s="308"/>
      <c r="C2" s="304"/>
      <c r="D2" s="86" t="s">
        <v>5</v>
      </c>
      <c r="E2" s="86" t="s">
        <v>28</v>
      </c>
      <c r="F2" s="302"/>
      <c r="G2" s="304"/>
      <c r="H2" s="306"/>
      <c r="I2" s="93"/>
    </row>
    <row r="3" spans="1:9" s="102" customFormat="1" ht="15" customHeight="1" x14ac:dyDescent="0.2">
      <c r="A3" s="95" t="s">
        <v>128</v>
      </c>
      <c r="B3" s="95" t="s">
        <v>129</v>
      </c>
      <c r="C3" s="96" t="s">
        <v>130</v>
      </c>
      <c r="D3" s="97">
        <f>E3*1.07</f>
        <v>3894.8</v>
      </c>
      <c r="E3" s="97">
        <f>VLOOKUP(B3,สินค้าทั้งหมด!D:H,4,0)</f>
        <v>3640</v>
      </c>
      <c r="F3" s="98" t="s">
        <v>32</v>
      </c>
      <c r="G3" s="99" t="s">
        <v>26</v>
      </c>
      <c r="H3" s="100" t="s">
        <v>44</v>
      </c>
      <c r="I3" s="101"/>
    </row>
    <row r="4" spans="1:9" s="102" customFormat="1" ht="15" customHeight="1" x14ac:dyDescent="0.2">
      <c r="A4" s="22"/>
      <c r="B4" s="22"/>
      <c r="C4" s="103" t="s">
        <v>131</v>
      </c>
      <c r="D4" s="22"/>
      <c r="E4" s="22"/>
      <c r="F4" s="22"/>
      <c r="G4" s="22"/>
      <c r="H4" s="104"/>
      <c r="I4" s="101"/>
    </row>
    <row r="5" spans="1:9" s="102" customFormat="1" ht="15" customHeight="1" x14ac:dyDescent="0.2">
      <c r="A5" s="22"/>
      <c r="B5" s="22"/>
      <c r="C5" s="23" t="s">
        <v>132</v>
      </c>
      <c r="D5" s="22"/>
      <c r="E5" s="22"/>
      <c r="F5" s="22"/>
      <c r="G5" s="22"/>
      <c r="H5" s="104"/>
      <c r="I5" s="101"/>
    </row>
    <row r="6" spans="1:9" s="102" customFormat="1" ht="15" customHeight="1" x14ac:dyDescent="0.2">
      <c r="A6" s="22"/>
      <c r="B6" s="22"/>
      <c r="C6" s="105" t="s">
        <v>133</v>
      </c>
      <c r="D6" s="22"/>
      <c r="E6" s="22"/>
      <c r="F6" s="22"/>
      <c r="G6" s="22"/>
      <c r="H6" s="104"/>
      <c r="I6" s="101"/>
    </row>
    <row r="7" spans="1:9" s="102" customFormat="1" ht="15" customHeight="1" x14ac:dyDescent="0.2">
      <c r="A7" s="22"/>
      <c r="B7" s="22"/>
      <c r="C7" s="105" t="s">
        <v>134</v>
      </c>
      <c r="D7" s="22"/>
      <c r="E7" s="22"/>
      <c r="F7" s="22"/>
      <c r="G7" s="22"/>
      <c r="H7" s="104"/>
      <c r="I7" s="101"/>
    </row>
    <row r="8" spans="1:9" s="102" customFormat="1" ht="15" customHeight="1" x14ac:dyDescent="0.2">
      <c r="A8" s="22"/>
      <c r="B8" s="22"/>
      <c r="C8" s="23" t="s">
        <v>135</v>
      </c>
      <c r="D8" s="22"/>
      <c r="E8" s="22"/>
      <c r="F8" s="22"/>
      <c r="G8" s="22"/>
      <c r="H8" s="104"/>
      <c r="I8" s="101"/>
    </row>
    <row r="9" spans="1:9" s="102" customFormat="1" ht="15" customHeight="1" x14ac:dyDescent="0.2">
      <c r="A9" s="22"/>
      <c r="B9" s="22"/>
      <c r="C9" s="23" t="s">
        <v>136</v>
      </c>
      <c r="D9" s="22"/>
      <c r="E9" s="22"/>
      <c r="F9" s="22"/>
      <c r="G9" s="22"/>
      <c r="H9" s="104"/>
      <c r="I9" s="101"/>
    </row>
    <row r="10" spans="1:9" s="102" customFormat="1" ht="15" customHeight="1" x14ac:dyDescent="0.2">
      <c r="A10" s="22"/>
      <c r="B10" s="22"/>
      <c r="C10" s="23" t="s">
        <v>35</v>
      </c>
      <c r="D10" s="22"/>
      <c r="E10" s="22"/>
      <c r="F10" s="22"/>
      <c r="G10" s="22"/>
      <c r="H10" s="104"/>
      <c r="I10" s="101"/>
    </row>
    <row r="11" spans="1:9" s="102" customFormat="1" ht="15" customHeight="1" x14ac:dyDescent="0.2">
      <c r="A11" s="22"/>
      <c r="B11" s="22"/>
      <c r="C11" s="23" t="s">
        <v>137</v>
      </c>
      <c r="D11" s="22"/>
      <c r="E11" s="22"/>
      <c r="F11" s="22"/>
      <c r="G11" s="22"/>
      <c r="H11" s="104"/>
      <c r="I11" s="101"/>
    </row>
    <row r="12" spans="1:9" s="102" customFormat="1" ht="15" customHeight="1" x14ac:dyDescent="0.2">
      <c r="A12" s="22"/>
      <c r="B12" s="22"/>
      <c r="C12" s="23" t="s">
        <v>46</v>
      </c>
      <c r="D12" s="22"/>
      <c r="E12" s="22"/>
      <c r="F12" s="22"/>
      <c r="G12" s="22"/>
      <c r="H12" s="104"/>
      <c r="I12" s="101"/>
    </row>
    <row r="13" spans="1:9" s="102" customFormat="1" ht="15" customHeight="1" x14ac:dyDescent="0.2">
      <c r="A13" s="22"/>
      <c r="B13" s="22"/>
      <c r="C13" s="23" t="s">
        <v>38</v>
      </c>
      <c r="D13" s="22"/>
      <c r="E13" s="22"/>
      <c r="F13" s="22"/>
      <c r="G13" s="22"/>
      <c r="H13" s="104"/>
      <c r="I13" s="101"/>
    </row>
    <row r="14" spans="1:9" s="102" customFormat="1" ht="15" customHeight="1" x14ac:dyDescent="0.2">
      <c r="A14" s="22"/>
      <c r="B14" s="22"/>
      <c r="C14" s="26" t="s">
        <v>44</v>
      </c>
      <c r="D14" s="22"/>
      <c r="E14" s="22"/>
      <c r="F14" s="22"/>
      <c r="G14" s="22"/>
      <c r="H14" s="106"/>
      <c r="I14" s="101"/>
    </row>
    <row r="15" spans="1:9" s="94" customFormat="1" ht="13" x14ac:dyDescent="0.2">
      <c r="A15" s="95" t="s">
        <v>52</v>
      </c>
      <c r="B15" s="95" t="s">
        <v>53</v>
      </c>
      <c r="C15" s="96" t="s">
        <v>54</v>
      </c>
      <c r="D15" s="97">
        <f>E15*1.07</f>
        <v>5457</v>
      </c>
      <c r="E15" s="97">
        <f>VLOOKUP(B15,สินค้าทั้งหมด!D:H,4,0)</f>
        <v>5100</v>
      </c>
      <c r="F15" s="98" t="s">
        <v>32</v>
      </c>
      <c r="G15" s="99" t="s">
        <v>26</v>
      </c>
      <c r="H15" s="100" t="s">
        <v>44</v>
      </c>
      <c r="I15" s="101"/>
    </row>
    <row r="16" spans="1:9" s="80" customFormat="1" ht="13" x14ac:dyDescent="0.2">
      <c r="A16" s="22"/>
      <c r="B16" s="22"/>
      <c r="C16" s="23" t="s">
        <v>138</v>
      </c>
      <c r="D16" s="107"/>
      <c r="E16" s="108"/>
      <c r="F16" s="109"/>
      <c r="G16" s="110"/>
      <c r="H16" s="100"/>
      <c r="I16" s="101"/>
    </row>
    <row r="17" spans="1:9" s="80" customFormat="1" ht="13" x14ac:dyDescent="0.2">
      <c r="A17" s="22"/>
      <c r="B17" s="22"/>
      <c r="C17" s="103" t="s">
        <v>131</v>
      </c>
      <c r="D17" s="107"/>
      <c r="E17" s="108"/>
      <c r="F17" s="109"/>
      <c r="G17" s="110"/>
      <c r="H17" s="100"/>
      <c r="I17" s="101"/>
    </row>
    <row r="18" spans="1:9" s="80" customFormat="1" ht="13" x14ac:dyDescent="0.2">
      <c r="A18" s="22"/>
      <c r="B18" s="22"/>
      <c r="C18" s="105" t="s">
        <v>133</v>
      </c>
      <c r="D18" s="107"/>
      <c r="E18" s="108"/>
      <c r="F18" s="109"/>
      <c r="G18" s="110"/>
      <c r="H18" s="100"/>
      <c r="I18" s="101"/>
    </row>
    <row r="19" spans="1:9" s="80" customFormat="1" ht="13" x14ac:dyDescent="0.2">
      <c r="A19" s="22"/>
      <c r="B19" s="22"/>
      <c r="C19" s="105" t="s">
        <v>139</v>
      </c>
      <c r="D19" s="107"/>
      <c r="E19" s="108"/>
      <c r="F19" s="109"/>
      <c r="G19" s="110"/>
      <c r="H19" s="100"/>
      <c r="I19" s="101"/>
    </row>
    <row r="20" spans="1:9" s="80" customFormat="1" ht="13" x14ac:dyDescent="0.2">
      <c r="A20" s="22"/>
      <c r="B20" s="22"/>
      <c r="C20" s="23" t="s">
        <v>140</v>
      </c>
      <c r="D20" s="107"/>
      <c r="E20" s="108"/>
      <c r="F20" s="109"/>
      <c r="G20" s="110"/>
      <c r="H20" s="100"/>
      <c r="I20" s="101"/>
    </row>
    <row r="21" spans="1:9" s="80" customFormat="1" ht="11.25" customHeight="1" x14ac:dyDescent="0.15">
      <c r="A21" s="22"/>
      <c r="B21" s="22"/>
      <c r="C21" s="23" t="s">
        <v>35</v>
      </c>
      <c r="D21" s="111"/>
      <c r="E21" s="112"/>
      <c r="F21" s="109"/>
      <c r="G21" s="310"/>
      <c r="H21" s="113"/>
      <c r="I21" s="101"/>
    </row>
    <row r="22" spans="1:9" s="80" customFormat="1" ht="11.25" customHeight="1" x14ac:dyDescent="0.15">
      <c r="A22" s="22"/>
      <c r="B22" s="22"/>
      <c r="C22" s="23" t="s">
        <v>137</v>
      </c>
      <c r="D22" s="112"/>
      <c r="E22" s="112"/>
      <c r="F22" s="109"/>
      <c r="G22" s="310"/>
      <c r="H22" s="114"/>
      <c r="I22" s="101"/>
    </row>
    <row r="23" spans="1:9" s="80" customFormat="1" ht="11.25" customHeight="1" x14ac:dyDescent="0.2">
      <c r="A23" s="22"/>
      <c r="B23" s="22"/>
      <c r="C23" s="23" t="s">
        <v>46</v>
      </c>
      <c r="D23" s="107"/>
      <c r="E23" s="108"/>
      <c r="F23" s="109"/>
      <c r="G23" s="310"/>
      <c r="H23" s="311"/>
      <c r="I23" s="101"/>
    </row>
    <row r="24" spans="1:9" s="80" customFormat="1" ht="11.25" customHeight="1" x14ac:dyDescent="0.2">
      <c r="A24" s="22"/>
      <c r="B24" s="22"/>
      <c r="C24" s="23" t="s">
        <v>47</v>
      </c>
      <c r="D24" s="115"/>
      <c r="E24" s="115"/>
      <c r="F24" s="116"/>
      <c r="G24" s="310"/>
      <c r="H24" s="311"/>
      <c r="I24" s="101"/>
    </row>
    <row r="25" spans="1:9" s="80" customFormat="1" ht="12.75" customHeight="1" x14ac:dyDescent="0.2">
      <c r="A25" s="22"/>
      <c r="B25" s="22"/>
      <c r="C25" s="23" t="s">
        <v>38</v>
      </c>
      <c r="D25" s="117"/>
      <c r="E25" s="117"/>
      <c r="F25" s="118"/>
      <c r="G25" s="310"/>
      <c r="H25" s="119"/>
      <c r="I25" s="101"/>
    </row>
    <row r="26" spans="1:9" s="80" customFormat="1" ht="12.75" customHeight="1" x14ac:dyDescent="0.2">
      <c r="A26" s="22"/>
      <c r="B26" s="22"/>
      <c r="C26" s="26" t="s">
        <v>44</v>
      </c>
      <c r="D26" s="117"/>
      <c r="E26" s="117"/>
      <c r="F26" s="118"/>
      <c r="G26" s="310"/>
      <c r="H26" s="119"/>
      <c r="I26" s="101"/>
    </row>
    <row r="27" spans="1:9" s="80" customFormat="1" ht="13" x14ac:dyDescent="0.2">
      <c r="A27" s="34"/>
      <c r="B27" s="34"/>
      <c r="C27" s="120"/>
      <c r="D27" s="121"/>
      <c r="E27" s="121"/>
      <c r="F27" s="122"/>
      <c r="G27" s="123"/>
      <c r="H27" s="124"/>
      <c r="I27" s="101"/>
    </row>
    <row r="28" spans="1:9" ht="13" x14ac:dyDescent="0.15">
      <c r="A28" s="95" t="s">
        <v>141</v>
      </c>
      <c r="B28" s="95" t="s">
        <v>142</v>
      </c>
      <c r="C28" s="96" t="s">
        <v>143</v>
      </c>
      <c r="D28" s="125">
        <f>E28*1.07</f>
        <v>5071.8</v>
      </c>
      <c r="E28" s="125">
        <f>VLOOKUP(B28,สินค้าทั้งหมด!D:H,4,0)</f>
        <v>4740</v>
      </c>
      <c r="F28" s="126" t="s">
        <v>32</v>
      </c>
      <c r="G28" s="127" t="s">
        <v>58</v>
      </c>
      <c r="H28" s="128" t="s">
        <v>44</v>
      </c>
      <c r="I28" s="101"/>
    </row>
    <row r="29" spans="1:9" ht="13" x14ac:dyDescent="0.15">
      <c r="A29" s="22"/>
      <c r="B29" s="22"/>
      <c r="C29" s="23" t="s">
        <v>144</v>
      </c>
      <c r="D29" s="107"/>
      <c r="E29" s="108"/>
      <c r="F29" s="109"/>
      <c r="G29" s="110"/>
      <c r="H29" s="100"/>
      <c r="I29" s="101"/>
    </row>
    <row r="30" spans="1:9" ht="13" x14ac:dyDescent="0.15">
      <c r="A30" s="22"/>
      <c r="B30" s="22"/>
      <c r="C30" s="103" t="s">
        <v>131</v>
      </c>
      <c r="D30" s="107"/>
      <c r="E30" s="108"/>
      <c r="F30" s="109"/>
      <c r="G30" s="110"/>
      <c r="H30" s="130"/>
      <c r="I30" s="101"/>
    </row>
    <row r="31" spans="1:9" ht="13" x14ac:dyDescent="0.15">
      <c r="A31" s="22"/>
      <c r="B31" s="22"/>
      <c r="C31" s="105" t="s">
        <v>133</v>
      </c>
      <c r="D31" s="107"/>
      <c r="E31" s="108"/>
      <c r="F31" s="109"/>
      <c r="G31" s="110"/>
      <c r="H31" s="100"/>
      <c r="I31" s="101"/>
    </row>
    <row r="32" spans="1:9" ht="13" x14ac:dyDescent="0.15">
      <c r="A32" s="22"/>
      <c r="B32" s="22"/>
      <c r="C32" s="105" t="s">
        <v>139</v>
      </c>
      <c r="D32" s="107"/>
      <c r="E32" s="108"/>
      <c r="F32" s="109"/>
      <c r="G32" s="110"/>
      <c r="H32" s="100"/>
      <c r="I32" s="101"/>
    </row>
    <row r="33" spans="1:9" ht="13" x14ac:dyDescent="0.15">
      <c r="A33" s="22"/>
      <c r="B33" s="22"/>
      <c r="C33" s="23" t="s">
        <v>140</v>
      </c>
      <c r="D33" s="107"/>
      <c r="E33" s="108"/>
      <c r="F33" s="109"/>
      <c r="G33" s="110"/>
      <c r="H33" s="100"/>
      <c r="I33" s="101"/>
    </row>
    <row r="34" spans="1:9" ht="13" x14ac:dyDescent="0.15">
      <c r="A34" s="22"/>
      <c r="B34" s="22"/>
      <c r="C34" s="23" t="s">
        <v>35</v>
      </c>
      <c r="D34" s="111"/>
      <c r="E34" s="112"/>
      <c r="F34" s="109"/>
      <c r="G34" s="310"/>
      <c r="H34" s="113"/>
      <c r="I34" s="101"/>
    </row>
    <row r="35" spans="1:9" ht="13" x14ac:dyDescent="0.15">
      <c r="A35" s="22"/>
      <c r="B35" s="22"/>
      <c r="C35" s="23" t="s">
        <v>137</v>
      </c>
      <c r="D35" s="112"/>
      <c r="E35" s="112"/>
      <c r="F35" s="109"/>
      <c r="G35" s="310"/>
      <c r="H35" s="114"/>
      <c r="I35" s="101"/>
    </row>
    <row r="36" spans="1:9" ht="13" x14ac:dyDescent="0.15">
      <c r="A36" s="22"/>
      <c r="B36" s="22"/>
      <c r="C36" s="23" t="s">
        <v>46</v>
      </c>
      <c r="D36" s="107"/>
      <c r="E36" s="108"/>
      <c r="F36" s="109"/>
      <c r="G36" s="310"/>
      <c r="H36" s="311"/>
      <c r="I36" s="101"/>
    </row>
    <row r="37" spans="1:9" ht="13" x14ac:dyDescent="0.15">
      <c r="A37" s="22"/>
      <c r="B37" s="22"/>
      <c r="C37" s="23" t="s">
        <v>47</v>
      </c>
      <c r="D37" s="115"/>
      <c r="E37" s="115"/>
      <c r="F37" s="116"/>
      <c r="G37" s="310"/>
      <c r="H37" s="311"/>
      <c r="I37" s="101"/>
    </row>
    <row r="38" spans="1:9" ht="13" x14ac:dyDescent="0.15">
      <c r="A38" s="22"/>
      <c r="B38" s="22"/>
      <c r="C38" s="23" t="s">
        <v>38</v>
      </c>
      <c r="D38" s="117"/>
      <c r="E38" s="117"/>
      <c r="F38" s="118"/>
      <c r="G38" s="310"/>
      <c r="H38" s="119"/>
      <c r="I38" s="101"/>
    </row>
    <row r="39" spans="1:9" ht="13" x14ac:dyDescent="0.15">
      <c r="A39" s="22"/>
      <c r="B39" s="22"/>
      <c r="C39" s="26" t="s">
        <v>44</v>
      </c>
      <c r="D39" s="117"/>
      <c r="E39" s="117"/>
      <c r="F39" s="118"/>
      <c r="G39" s="310"/>
      <c r="H39" s="119"/>
      <c r="I39" s="101"/>
    </row>
    <row r="40" spans="1:9" ht="18.75" customHeight="1" x14ac:dyDescent="0.15">
      <c r="A40" s="34"/>
      <c r="B40" s="34"/>
      <c r="C40" s="120"/>
      <c r="D40" s="121"/>
      <c r="E40" s="121"/>
      <c r="F40" s="122"/>
      <c r="G40" s="123"/>
      <c r="H40" s="124"/>
      <c r="I40" s="101"/>
    </row>
    <row r="41" spans="1:9" s="94" customFormat="1" ht="13" x14ac:dyDescent="0.15">
      <c r="A41" s="131" t="s">
        <v>145</v>
      </c>
      <c r="B41" s="132" t="s">
        <v>146</v>
      </c>
      <c r="C41" s="133" t="s">
        <v>147</v>
      </c>
      <c r="D41" s="125">
        <f>E41*1.07</f>
        <v>9779.8000000000011</v>
      </c>
      <c r="E41" s="125">
        <f>VLOOKUP(B41,สินค้าทั้งหมด!D:H,4,0)</f>
        <v>9140</v>
      </c>
      <c r="F41" s="126" t="s">
        <v>32</v>
      </c>
      <c r="G41" s="134" t="s">
        <v>26</v>
      </c>
      <c r="H41" s="128" t="s">
        <v>44</v>
      </c>
      <c r="I41" s="101"/>
    </row>
    <row r="42" spans="1:9" s="80" customFormat="1" ht="13" x14ac:dyDescent="0.2">
      <c r="A42" s="22"/>
      <c r="B42" s="22"/>
      <c r="C42" s="23" t="s">
        <v>148</v>
      </c>
      <c r="D42" s="107"/>
      <c r="E42" s="108"/>
      <c r="F42" s="109"/>
      <c r="G42" s="110"/>
      <c r="H42" s="100"/>
      <c r="I42" s="101"/>
    </row>
    <row r="43" spans="1:9" s="80" customFormat="1" ht="13" x14ac:dyDescent="0.2">
      <c r="A43" s="22"/>
      <c r="B43" s="22"/>
      <c r="C43" s="23" t="s">
        <v>149</v>
      </c>
      <c r="D43" s="107"/>
      <c r="E43" s="108"/>
      <c r="F43" s="109"/>
      <c r="G43" s="110"/>
      <c r="H43" s="100"/>
      <c r="I43" s="101"/>
    </row>
    <row r="44" spans="1:9" s="80" customFormat="1" ht="13" x14ac:dyDescent="0.2">
      <c r="A44" s="22"/>
      <c r="B44" s="22"/>
      <c r="C44" s="105" t="s">
        <v>133</v>
      </c>
      <c r="D44" s="107"/>
      <c r="E44" s="108"/>
      <c r="F44" s="109"/>
      <c r="G44" s="110"/>
      <c r="H44" s="100"/>
      <c r="I44" s="101"/>
    </row>
    <row r="45" spans="1:9" s="80" customFormat="1" ht="13" x14ac:dyDescent="0.15">
      <c r="A45" s="82"/>
      <c r="B45" s="22"/>
      <c r="C45" s="105" t="s">
        <v>139</v>
      </c>
      <c r="D45" s="107"/>
      <c r="E45" s="108"/>
      <c r="F45" s="109"/>
      <c r="G45" s="110"/>
      <c r="H45" s="100"/>
      <c r="I45" s="101"/>
    </row>
    <row r="46" spans="1:9" s="80" customFormat="1" ht="13" x14ac:dyDescent="0.2">
      <c r="A46" s="22"/>
      <c r="B46" s="22"/>
      <c r="C46" s="23" t="s">
        <v>150</v>
      </c>
      <c r="D46" s="107"/>
      <c r="E46" s="108"/>
      <c r="F46" s="109"/>
      <c r="G46" s="110"/>
      <c r="H46" s="100"/>
      <c r="I46" s="101"/>
    </row>
    <row r="47" spans="1:9" s="80" customFormat="1" ht="13" x14ac:dyDescent="0.2">
      <c r="A47" s="22"/>
      <c r="B47" s="22"/>
      <c r="C47" s="105" t="s">
        <v>151</v>
      </c>
      <c r="D47" s="107"/>
      <c r="E47" s="108"/>
      <c r="F47" s="109"/>
      <c r="G47" s="110"/>
      <c r="H47" s="100"/>
      <c r="I47" s="101"/>
    </row>
    <row r="48" spans="1:9" s="80" customFormat="1" ht="11.25" customHeight="1" x14ac:dyDescent="0.15">
      <c r="A48" s="22"/>
      <c r="B48" s="22"/>
      <c r="C48" s="23" t="s">
        <v>35</v>
      </c>
      <c r="D48" s="111"/>
      <c r="E48" s="112"/>
      <c r="F48" s="109"/>
      <c r="G48" s="310"/>
      <c r="H48" s="113"/>
      <c r="I48" s="101"/>
    </row>
    <row r="49" spans="1:9" s="80" customFormat="1" ht="11.25" customHeight="1" x14ac:dyDescent="0.15">
      <c r="A49" s="22"/>
      <c r="B49" s="22"/>
      <c r="C49" s="23" t="s">
        <v>137</v>
      </c>
      <c r="D49" s="112"/>
      <c r="E49" s="112"/>
      <c r="F49" s="109"/>
      <c r="G49" s="310"/>
      <c r="H49" s="114"/>
      <c r="I49" s="101"/>
    </row>
    <row r="50" spans="1:9" s="80" customFormat="1" ht="11.25" customHeight="1" x14ac:dyDescent="0.2">
      <c r="A50" s="22"/>
      <c r="B50" s="22"/>
      <c r="C50" s="23" t="s">
        <v>46</v>
      </c>
      <c r="D50" s="107"/>
      <c r="E50" s="108"/>
      <c r="F50" s="109"/>
      <c r="G50" s="310"/>
      <c r="H50" s="311"/>
      <c r="I50" s="101"/>
    </row>
    <row r="51" spans="1:9" s="80" customFormat="1" ht="11.25" customHeight="1" x14ac:dyDescent="0.2">
      <c r="A51" s="22"/>
      <c r="B51" s="22"/>
      <c r="C51" s="23" t="s">
        <v>47</v>
      </c>
      <c r="D51" s="115"/>
      <c r="E51" s="115"/>
      <c r="F51" s="116"/>
      <c r="G51" s="310"/>
      <c r="H51" s="311"/>
      <c r="I51" s="101"/>
    </row>
    <row r="52" spans="1:9" s="80" customFormat="1" ht="12.75" customHeight="1" x14ac:dyDescent="0.2">
      <c r="A52" s="22"/>
      <c r="B52" s="22"/>
      <c r="C52" s="23" t="s">
        <v>38</v>
      </c>
      <c r="D52" s="117"/>
      <c r="E52" s="117"/>
      <c r="F52" s="118"/>
      <c r="G52" s="310"/>
      <c r="H52" s="119"/>
      <c r="I52" s="101"/>
    </row>
    <row r="53" spans="1:9" s="80" customFormat="1" ht="12.75" customHeight="1" x14ac:dyDescent="0.2">
      <c r="A53" s="22"/>
      <c r="B53" s="22"/>
      <c r="C53" s="26" t="s">
        <v>44</v>
      </c>
      <c r="D53" s="117"/>
      <c r="E53" s="117"/>
      <c r="F53" s="118"/>
      <c r="G53" s="310"/>
      <c r="H53" s="119"/>
      <c r="I53" s="101"/>
    </row>
    <row r="54" spans="1:9" s="80" customFormat="1" ht="13" x14ac:dyDescent="0.2">
      <c r="A54" s="34"/>
      <c r="B54" s="34"/>
      <c r="C54" s="120"/>
      <c r="D54" s="121"/>
      <c r="E54" s="121"/>
      <c r="F54" s="122"/>
      <c r="G54" s="123"/>
      <c r="H54" s="124"/>
      <c r="I54" s="101"/>
    </row>
    <row r="55" spans="1:9" s="94" customFormat="1" ht="13" x14ac:dyDescent="0.15">
      <c r="A55" s="131" t="s">
        <v>152</v>
      </c>
      <c r="B55" s="135" t="s">
        <v>153</v>
      </c>
      <c r="C55" s="136" t="s">
        <v>154</v>
      </c>
      <c r="D55" s="125">
        <f>E55*1.07</f>
        <v>9779.8000000000011</v>
      </c>
      <c r="E55" s="125">
        <f>VLOOKUP(B55,สินค้าทั้งหมด!D:H,4,0)</f>
        <v>9140</v>
      </c>
      <c r="F55" s="126" t="s">
        <v>32</v>
      </c>
      <c r="G55" s="134" t="s">
        <v>26</v>
      </c>
      <c r="H55" s="128" t="s">
        <v>44</v>
      </c>
      <c r="I55" s="101"/>
    </row>
    <row r="56" spans="1:9" s="80" customFormat="1" ht="13" x14ac:dyDescent="0.2">
      <c r="A56" s="22"/>
      <c r="B56" s="22"/>
      <c r="C56" s="23" t="s">
        <v>148</v>
      </c>
      <c r="D56" s="107"/>
      <c r="E56" s="108"/>
      <c r="F56" s="109"/>
      <c r="G56" s="110"/>
      <c r="H56" s="100"/>
      <c r="I56" s="101"/>
    </row>
    <row r="57" spans="1:9" s="80" customFormat="1" ht="13" x14ac:dyDescent="0.2">
      <c r="A57" s="22"/>
      <c r="B57" s="22"/>
      <c r="C57" s="23" t="s">
        <v>155</v>
      </c>
      <c r="D57" s="107"/>
      <c r="E57" s="108"/>
      <c r="F57" s="109"/>
      <c r="G57" s="110"/>
      <c r="H57" s="100"/>
      <c r="I57" s="101"/>
    </row>
    <row r="58" spans="1:9" s="80" customFormat="1" ht="13" x14ac:dyDescent="0.2">
      <c r="A58" s="22"/>
      <c r="B58" s="22"/>
      <c r="C58" s="105" t="s">
        <v>133</v>
      </c>
      <c r="D58" s="107"/>
      <c r="E58" s="108"/>
      <c r="F58" s="109"/>
      <c r="G58" s="110"/>
      <c r="H58" s="100"/>
      <c r="I58" s="101"/>
    </row>
    <row r="59" spans="1:9" s="80" customFormat="1" ht="13" x14ac:dyDescent="0.15">
      <c r="A59" s="82"/>
      <c r="B59" s="22"/>
      <c r="C59" s="105" t="s">
        <v>139</v>
      </c>
      <c r="D59" s="107"/>
      <c r="E59" s="108"/>
      <c r="F59" s="109"/>
      <c r="G59" s="110"/>
      <c r="H59" s="100"/>
      <c r="I59" s="101"/>
    </row>
    <row r="60" spans="1:9" s="80" customFormat="1" ht="13" x14ac:dyDescent="0.2">
      <c r="A60" s="22"/>
      <c r="B60" s="22"/>
      <c r="C60" s="23" t="s">
        <v>150</v>
      </c>
      <c r="D60" s="107"/>
      <c r="E60" s="108"/>
      <c r="F60" s="109"/>
      <c r="G60" s="110"/>
      <c r="H60" s="100"/>
      <c r="I60" s="101"/>
    </row>
    <row r="61" spans="1:9" s="80" customFormat="1" ht="13" x14ac:dyDescent="0.2">
      <c r="A61" s="22"/>
      <c r="B61" s="22"/>
      <c r="C61" s="105" t="s">
        <v>156</v>
      </c>
      <c r="D61" s="107"/>
      <c r="E61" s="108"/>
      <c r="F61" s="109"/>
      <c r="G61" s="110"/>
      <c r="H61" s="100"/>
      <c r="I61" s="101"/>
    </row>
    <row r="62" spans="1:9" s="80" customFormat="1" ht="11.25" customHeight="1" x14ac:dyDescent="0.15">
      <c r="A62" s="22"/>
      <c r="B62" s="22"/>
      <c r="C62" s="23" t="s">
        <v>35</v>
      </c>
      <c r="D62" s="111"/>
      <c r="E62" s="112"/>
      <c r="F62" s="109"/>
      <c r="G62" s="310"/>
      <c r="H62" s="113"/>
      <c r="I62" s="101"/>
    </row>
    <row r="63" spans="1:9" s="80" customFormat="1" ht="11.25" customHeight="1" x14ac:dyDescent="0.15">
      <c r="A63" s="22"/>
      <c r="B63" s="22"/>
      <c r="C63" s="23" t="s">
        <v>137</v>
      </c>
      <c r="D63" s="112"/>
      <c r="E63" s="112"/>
      <c r="F63" s="109"/>
      <c r="G63" s="310"/>
      <c r="H63" s="114"/>
      <c r="I63" s="101"/>
    </row>
    <row r="64" spans="1:9" s="80" customFormat="1" ht="11.25" customHeight="1" x14ac:dyDescent="0.2">
      <c r="A64" s="22"/>
      <c r="B64" s="22"/>
      <c r="C64" s="23" t="s">
        <v>46</v>
      </c>
      <c r="D64" s="107"/>
      <c r="E64" s="108"/>
      <c r="F64" s="109"/>
      <c r="G64" s="310"/>
      <c r="H64" s="311"/>
      <c r="I64" s="101"/>
    </row>
    <row r="65" spans="1:9" s="80" customFormat="1" ht="11.25" customHeight="1" x14ac:dyDescent="0.2">
      <c r="A65" s="22"/>
      <c r="B65" s="22"/>
      <c r="C65" s="23" t="s">
        <v>47</v>
      </c>
      <c r="D65" s="115"/>
      <c r="E65" s="115"/>
      <c r="F65" s="116"/>
      <c r="G65" s="310"/>
      <c r="H65" s="311"/>
      <c r="I65" s="101"/>
    </row>
    <row r="66" spans="1:9" s="80" customFormat="1" ht="12.75" customHeight="1" x14ac:dyDescent="0.2">
      <c r="A66" s="22"/>
      <c r="B66" s="22"/>
      <c r="C66" s="23" t="s">
        <v>38</v>
      </c>
      <c r="D66" s="117"/>
      <c r="E66" s="117"/>
      <c r="F66" s="118"/>
      <c r="G66" s="310"/>
      <c r="H66" s="119"/>
      <c r="I66" s="101"/>
    </row>
    <row r="67" spans="1:9" s="80" customFormat="1" ht="12.75" customHeight="1" x14ac:dyDescent="0.2">
      <c r="A67" s="22"/>
      <c r="B67" s="22"/>
      <c r="C67" s="26" t="s">
        <v>44</v>
      </c>
      <c r="D67" s="117"/>
      <c r="E67" s="117"/>
      <c r="F67" s="118"/>
      <c r="G67" s="310"/>
      <c r="H67" s="119"/>
      <c r="I67" s="101"/>
    </row>
    <row r="68" spans="1:9" s="80" customFormat="1" ht="13" x14ac:dyDescent="0.2">
      <c r="A68" s="34"/>
      <c r="B68" s="34"/>
      <c r="C68" s="120"/>
      <c r="D68" s="121"/>
      <c r="E68" s="121"/>
      <c r="F68" s="122"/>
      <c r="G68" s="123"/>
      <c r="H68" s="124"/>
      <c r="I68" s="101"/>
    </row>
    <row r="69" spans="1:9" s="94" customFormat="1" ht="13" x14ac:dyDescent="0.15">
      <c r="A69" s="131" t="s">
        <v>157</v>
      </c>
      <c r="B69" s="132" t="s">
        <v>158</v>
      </c>
      <c r="C69" s="133" t="s">
        <v>159</v>
      </c>
      <c r="D69" s="125">
        <f>E69*1.07</f>
        <v>10689.300000000001</v>
      </c>
      <c r="E69" s="125">
        <f>VLOOKUP(B69,สินค้าทั้งหมด!D:H,4,0)</f>
        <v>9990</v>
      </c>
      <c r="F69" s="126" t="s">
        <v>32</v>
      </c>
      <c r="G69" s="134" t="s">
        <v>26</v>
      </c>
      <c r="H69" s="128" t="s">
        <v>44</v>
      </c>
      <c r="I69" s="101"/>
    </row>
    <row r="70" spans="1:9" ht="13" x14ac:dyDescent="0.15">
      <c r="A70" s="22"/>
      <c r="B70" s="22"/>
      <c r="C70" s="23" t="s">
        <v>148</v>
      </c>
      <c r="D70" s="22"/>
      <c r="E70" s="22"/>
      <c r="F70" s="22"/>
      <c r="G70" s="22"/>
      <c r="H70" s="113"/>
    </row>
    <row r="71" spans="1:9" ht="13" x14ac:dyDescent="0.15">
      <c r="A71" s="22"/>
      <c r="B71" s="22"/>
      <c r="C71" s="138" t="s">
        <v>160</v>
      </c>
      <c r="D71" s="22"/>
      <c r="E71" s="22"/>
      <c r="F71" s="22"/>
      <c r="G71" s="22"/>
      <c r="H71" s="113"/>
    </row>
    <row r="72" spans="1:9" ht="13" x14ac:dyDescent="0.15">
      <c r="A72" s="22"/>
      <c r="B72" s="22"/>
      <c r="C72" s="23" t="s">
        <v>149</v>
      </c>
      <c r="D72" s="22"/>
      <c r="E72" s="22"/>
      <c r="F72" s="22"/>
      <c r="G72" s="22"/>
      <c r="H72" s="113"/>
    </row>
    <row r="73" spans="1:9" ht="13" x14ac:dyDescent="0.15">
      <c r="A73" s="22"/>
      <c r="B73" s="22"/>
      <c r="C73" s="105" t="s">
        <v>133</v>
      </c>
      <c r="D73" s="22"/>
      <c r="E73" s="22"/>
      <c r="F73" s="22"/>
      <c r="G73" s="22"/>
      <c r="H73" s="113"/>
    </row>
    <row r="74" spans="1:9" ht="13" x14ac:dyDescent="0.15">
      <c r="A74" s="22"/>
      <c r="B74" s="22"/>
      <c r="C74" s="105" t="s">
        <v>139</v>
      </c>
      <c r="D74" s="22"/>
      <c r="E74" s="22"/>
      <c r="F74" s="22"/>
      <c r="G74" s="22"/>
      <c r="H74" s="113"/>
    </row>
    <row r="75" spans="1:9" ht="13" x14ac:dyDescent="0.15">
      <c r="A75" s="22"/>
      <c r="B75" s="22"/>
      <c r="C75" s="23" t="s">
        <v>150</v>
      </c>
      <c r="D75" s="22"/>
      <c r="E75" s="22"/>
      <c r="F75" s="22"/>
      <c r="G75" s="22"/>
      <c r="H75" s="113"/>
    </row>
    <row r="76" spans="1:9" ht="13" x14ac:dyDescent="0.15">
      <c r="A76" s="22"/>
      <c r="B76" s="22"/>
      <c r="C76" s="105" t="s">
        <v>151</v>
      </c>
      <c r="D76" s="22"/>
      <c r="E76" s="22"/>
      <c r="F76" s="22"/>
      <c r="G76" s="22"/>
      <c r="H76" s="113"/>
    </row>
    <row r="77" spans="1:9" ht="13" x14ac:dyDescent="0.15">
      <c r="A77" s="22"/>
      <c r="B77" s="22"/>
      <c r="C77" s="23" t="s">
        <v>35</v>
      </c>
      <c r="D77" s="22"/>
      <c r="E77" s="22"/>
      <c r="F77" s="22"/>
      <c r="G77" s="22"/>
      <c r="H77" s="113"/>
    </row>
    <row r="78" spans="1:9" ht="13" x14ac:dyDescent="0.15">
      <c r="A78" s="22"/>
      <c r="B78" s="22"/>
      <c r="C78" s="23" t="s">
        <v>137</v>
      </c>
      <c r="D78" s="22"/>
      <c r="E78" s="22"/>
      <c r="F78" s="22"/>
      <c r="G78" s="22"/>
      <c r="H78" s="113"/>
    </row>
    <row r="79" spans="1:9" ht="13" x14ac:dyDescent="0.15">
      <c r="A79" s="22"/>
      <c r="B79" s="22"/>
      <c r="C79" s="23" t="s">
        <v>46</v>
      </c>
      <c r="D79" s="22"/>
      <c r="E79" s="22"/>
      <c r="F79" s="22"/>
      <c r="G79" s="22"/>
      <c r="H79" s="113"/>
    </row>
    <row r="80" spans="1:9" ht="13" x14ac:dyDescent="0.15">
      <c r="A80" s="22"/>
      <c r="B80" s="22"/>
      <c r="C80" s="23" t="s">
        <v>47</v>
      </c>
      <c r="D80" s="22"/>
      <c r="E80" s="22"/>
      <c r="F80" s="22"/>
      <c r="G80" s="22"/>
      <c r="H80" s="113"/>
    </row>
    <row r="81" spans="1:9" ht="13" x14ac:dyDescent="0.15">
      <c r="A81" s="22"/>
      <c r="B81" s="22"/>
      <c r="C81" s="23" t="s">
        <v>38</v>
      </c>
      <c r="D81" s="22"/>
      <c r="E81" s="22"/>
      <c r="F81" s="22"/>
      <c r="G81" s="22"/>
      <c r="H81" s="113"/>
    </row>
    <row r="82" spans="1:9" ht="13" x14ac:dyDescent="0.15">
      <c r="A82" s="22"/>
      <c r="B82" s="22"/>
      <c r="C82" s="26" t="s">
        <v>44</v>
      </c>
      <c r="D82" s="22"/>
      <c r="E82" s="22"/>
      <c r="F82" s="22"/>
      <c r="G82" s="22"/>
      <c r="H82" s="113"/>
    </row>
    <row r="83" spans="1:9" s="94" customFormat="1" ht="13" x14ac:dyDescent="0.15">
      <c r="A83" s="131" t="str">
        <f t="shared" ref="A83:A84" si="0">"JBA-"&amp;B83</f>
        <v>JBA-37599-999-899</v>
      </c>
      <c r="B83" s="132" t="s">
        <v>161</v>
      </c>
      <c r="C83" s="136" t="s">
        <v>16</v>
      </c>
      <c r="D83" s="125">
        <f>E83*1.07</f>
        <v>13200</v>
      </c>
      <c r="E83" s="125">
        <f>VLOOKUP(B83,สินค้าทั้งหมด!D:H,4,0)</f>
        <v>12336.448598130841</v>
      </c>
      <c r="F83" s="126" t="s">
        <v>32</v>
      </c>
      <c r="G83" s="134" t="s">
        <v>26</v>
      </c>
      <c r="H83" s="128" t="s">
        <v>44</v>
      </c>
      <c r="I83" s="101"/>
    </row>
    <row r="84" spans="1:9" s="94" customFormat="1" ht="13" x14ac:dyDescent="0.15">
      <c r="A84" s="131" t="str">
        <f t="shared" si="0"/>
        <v>JBA-37599-999-999</v>
      </c>
      <c r="B84" s="132" t="s">
        <v>162</v>
      </c>
      <c r="C84" s="133" t="s">
        <v>18</v>
      </c>
      <c r="D84" s="125">
        <f>E84*1.07</f>
        <v>13200</v>
      </c>
      <c r="E84" s="125">
        <f>VLOOKUP(B84,สินค้าทั้งหมด!D:H,4,0)</f>
        <v>12336.448598130841</v>
      </c>
      <c r="F84" s="126" t="s">
        <v>32</v>
      </c>
      <c r="G84" s="134" t="s">
        <v>26</v>
      </c>
      <c r="H84" s="113"/>
      <c r="I84" s="101"/>
    </row>
    <row r="85" spans="1:9" ht="13" x14ac:dyDescent="0.15">
      <c r="A85" s="22"/>
      <c r="B85" s="22"/>
      <c r="C85" s="23" t="s">
        <v>163</v>
      </c>
      <c r="D85" s="22"/>
      <c r="E85" s="22"/>
      <c r="F85" s="22"/>
      <c r="G85" s="22"/>
      <c r="H85" s="113"/>
    </row>
    <row r="86" spans="1:9" ht="13" x14ac:dyDescent="0.15">
      <c r="A86" s="22"/>
      <c r="B86" s="22"/>
      <c r="C86" s="23" t="s">
        <v>164</v>
      </c>
      <c r="D86" s="22"/>
      <c r="E86" s="22"/>
      <c r="F86" s="22"/>
      <c r="G86" s="22"/>
      <c r="H86" s="113"/>
    </row>
    <row r="87" spans="1:9" ht="13" x14ac:dyDescent="0.15">
      <c r="A87" s="22"/>
      <c r="B87" s="22"/>
      <c r="C87" s="23" t="s">
        <v>165</v>
      </c>
      <c r="D87" s="22"/>
      <c r="E87" s="22"/>
      <c r="F87" s="22"/>
      <c r="G87" s="22"/>
      <c r="H87" s="113"/>
    </row>
    <row r="88" spans="1:9" ht="13" x14ac:dyDescent="0.15">
      <c r="A88" s="22"/>
      <c r="B88" s="22"/>
      <c r="C88" s="23" t="s">
        <v>166</v>
      </c>
      <c r="D88" s="22"/>
      <c r="E88" s="22"/>
      <c r="F88" s="22"/>
      <c r="G88" s="22"/>
      <c r="H88" s="113"/>
    </row>
    <row r="89" spans="1:9" ht="13" x14ac:dyDescent="0.15">
      <c r="A89" s="22"/>
      <c r="B89" s="22"/>
      <c r="C89" s="23" t="s">
        <v>167</v>
      </c>
      <c r="D89" s="22"/>
      <c r="E89" s="22"/>
      <c r="F89" s="22"/>
      <c r="G89" s="22"/>
      <c r="H89" s="113"/>
    </row>
    <row r="90" spans="1:9" s="80" customFormat="1" ht="12.75" customHeight="1" x14ac:dyDescent="0.2">
      <c r="A90" s="22"/>
      <c r="B90" s="22"/>
      <c r="C90" s="26" t="s">
        <v>44</v>
      </c>
      <c r="D90" s="22"/>
      <c r="E90" s="22"/>
      <c r="F90" s="22"/>
      <c r="G90" s="22"/>
      <c r="H90" s="113"/>
      <c r="I90" s="101"/>
    </row>
    <row r="91" spans="1:9" s="94" customFormat="1" ht="13" x14ac:dyDescent="0.15">
      <c r="A91" s="131" t="str">
        <f t="shared" ref="A91:A92" si="1">"JBA-"&amp;B91</f>
        <v>JBA-37599-999-889</v>
      </c>
      <c r="B91" s="132" t="s">
        <v>168</v>
      </c>
      <c r="C91" s="136" t="s">
        <v>169</v>
      </c>
      <c r="D91" s="125">
        <f>E91*1.07</f>
        <v>15100</v>
      </c>
      <c r="E91" s="125">
        <f>VLOOKUP(B91,สินค้าทั้งหมด!D:H,4,0)</f>
        <v>14112.14953271028</v>
      </c>
      <c r="F91" s="126" t="s">
        <v>32</v>
      </c>
      <c r="G91" s="134" t="s">
        <v>26</v>
      </c>
      <c r="H91" s="113"/>
      <c r="I91" s="101"/>
    </row>
    <row r="92" spans="1:9" s="94" customFormat="1" ht="13" x14ac:dyDescent="0.15">
      <c r="A92" s="131" t="str">
        <f t="shared" si="1"/>
        <v>JBA-37599-999-989</v>
      </c>
      <c r="B92" s="132" t="s">
        <v>170</v>
      </c>
      <c r="C92" s="133" t="s">
        <v>171</v>
      </c>
      <c r="D92" s="125">
        <f>E92*1.07</f>
        <v>15100</v>
      </c>
      <c r="E92" s="125">
        <f>VLOOKUP(B92,สินค้าทั้งหมด!D:H,4,0)</f>
        <v>14112.14953271028</v>
      </c>
      <c r="F92" s="126" t="s">
        <v>32</v>
      </c>
      <c r="G92" s="134" t="s">
        <v>26</v>
      </c>
      <c r="H92" s="128" t="s">
        <v>44</v>
      </c>
      <c r="I92" s="101"/>
    </row>
    <row r="93" spans="1:9" ht="13" x14ac:dyDescent="0.15">
      <c r="A93" s="22"/>
      <c r="B93" s="22"/>
      <c r="C93" s="23" t="s">
        <v>163</v>
      </c>
      <c r="D93" s="22"/>
      <c r="E93" s="22"/>
      <c r="F93" s="22"/>
      <c r="G93" s="22"/>
      <c r="H93" s="113"/>
    </row>
    <row r="94" spans="1:9" ht="13" x14ac:dyDescent="0.15">
      <c r="A94" s="22"/>
      <c r="B94" s="22"/>
      <c r="C94" s="23" t="s">
        <v>172</v>
      </c>
      <c r="D94" s="22"/>
      <c r="E94" s="22"/>
      <c r="F94" s="22"/>
      <c r="G94" s="22"/>
      <c r="H94" s="113"/>
    </row>
    <row r="95" spans="1:9" ht="13" x14ac:dyDescent="0.15">
      <c r="A95" s="22"/>
      <c r="B95" s="22"/>
      <c r="C95" s="23" t="s">
        <v>164</v>
      </c>
      <c r="D95" s="22"/>
      <c r="E95" s="22"/>
      <c r="F95" s="22"/>
      <c r="G95" s="22"/>
      <c r="H95" s="113"/>
    </row>
    <row r="96" spans="1:9" ht="13" x14ac:dyDescent="0.15">
      <c r="A96" s="22"/>
      <c r="B96" s="22"/>
      <c r="C96" s="23" t="s">
        <v>165</v>
      </c>
      <c r="D96" s="22"/>
      <c r="E96" s="22"/>
      <c r="F96" s="22"/>
      <c r="G96" s="22"/>
      <c r="H96" s="113"/>
    </row>
    <row r="97" spans="1:9" ht="13" x14ac:dyDescent="0.15">
      <c r="A97" s="22"/>
      <c r="B97" s="22"/>
      <c r="C97" s="23" t="s">
        <v>166</v>
      </c>
      <c r="D97" s="22"/>
      <c r="E97" s="22"/>
      <c r="F97" s="22"/>
      <c r="G97" s="22"/>
      <c r="H97" s="113"/>
    </row>
    <row r="98" spans="1:9" ht="13" x14ac:dyDescent="0.15">
      <c r="A98" s="22"/>
      <c r="B98" s="22"/>
      <c r="C98" s="23" t="s">
        <v>167</v>
      </c>
      <c r="D98" s="22"/>
      <c r="E98" s="22"/>
      <c r="F98" s="22"/>
      <c r="G98" s="22"/>
      <c r="H98" s="113"/>
    </row>
    <row r="99" spans="1:9" s="80" customFormat="1" ht="12.75" customHeight="1" x14ac:dyDescent="0.2">
      <c r="A99" s="22"/>
      <c r="B99" s="22"/>
      <c r="C99" s="26" t="s">
        <v>44</v>
      </c>
      <c r="D99" s="22"/>
      <c r="E99" s="22"/>
      <c r="F99" s="22"/>
      <c r="G99" s="22"/>
      <c r="H99" s="113"/>
      <c r="I99" s="101"/>
    </row>
    <row r="100" spans="1:9" s="94" customFormat="1" ht="13" x14ac:dyDescent="0.15">
      <c r="A100" s="131" t="str">
        <f t="shared" ref="A100:A101" si="2">"JBA-"&amp;B100</f>
        <v>JBA-38599-999-999</v>
      </c>
      <c r="B100" s="132" t="s">
        <v>173</v>
      </c>
      <c r="C100" s="136" t="s">
        <v>174</v>
      </c>
      <c r="D100" s="125">
        <f>E100*1.07</f>
        <v>17900</v>
      </c>
      <c r="E100" s="125">
        <f>VLOOKUP(B100,สินค้าทั้งหมด!D:H,4,0)</f>
        <v>16728.971962616823</v>
      </c>
      <c r="F100" s="22"/>
      <c r="G100" s="22"/>
      <c r="H100" s="119"/>
      <c r="I100" s="101"/>
    </row>
    <row r="101" spans="1:9" s="94" customFormat="1" ht="13" x14ac:dyDescent="0.15">
      <c r="A101" s="131" t="str">
        <f t="shared" si="2"/>
        <v>JBA-38599-999-899</v>
      </c>
      <c r="B101" s="132" t="s">
        <v>175</v>
      </c>
      <c r="C101" s="133" t="s">
        <v>176</v>
      </c>
      <c r="D101" s="125">
        <f>E101*1.07</f>
        <v>17900</v>
      </c>
      <c r="E101" s="125">
        <f>VLOOKUP(B101,สินค้าทั้งหมด!D:H,4,0)</f>
        <v>16728.971962616823</v>
      </c>
      <c r="F101" s="126" t="s">
        <v>32</v>
      </c>
      <c r="G101" s="134" t="s">
        <v>26</v>
      </c>
      <c r="H101" s="128" t="s">
        <v>44</v>
      </c>
      <c r="I101" s="101"/>
    </row>
    <row r="102" spans="1:9" ht="13" x14ac:dyDescent="0.15">
      <c r="A102" s="22"/>
      <c r="B102" s="22"/>
      <c r="C102" s="23" t="s">
        <v>177</v>
      </c>
      <c r="D102" s="22"/>
      <c r="E102" s="22"/>
      <c r="F102" s="22"/>
      <c r="G102" s="22"/>
      <c r="H102" s="128"/>
    </row>
    <row r="103" spans="1:9" ht="13" x14ac:dyDescent="0.15">
      <c r="A103" s="22"/>
      <c r="B103" s="22"/>
      <c r="C103" s="23" t="s">
        <v>164</v>
      </c>
      <c r="D103" s="22"/>
      <c r="E103" s="22"/>
      <c r="F103" s="22"/>
      <c r="G103" s="22"/>
      <c r="H103" s="113"/>
    </row>
    <row r="104" spans="1:9" ht="13" x14ac:dyDescent="0.15">
      <c r="A104" s="22"/>
      <c r="B104" s="22"/>
      <c r="C104" s="23" t="s">
        <v>165</v>
      </c>
      <c r="D104" s="22"/>
      <c r="E104" s="22"/>
      <c r="F104" s="22"/>
      <c r="G104" s="22"/>
      <c r="H104" s="113"/>
    </row>
    <row r="105" spans="1:9" ht="13" x14ac:dyDescent="0.15">
      <c r="A105" s="22"/>
      <c r="B105" s="22"/>
      <c r="C105" s="23" t="s">
        <v>166</v>
      </c>
      <c r="D105" s="22"/>
      <c r="E105" s="22"/>
      <c r="F105" s="22"/>
      <c r="G105" s="22"/>
      <c r="H105" s="113"/>
    </row>
    <row r="106" spans="1:9" ht="13" x14ac:dyDescent="0.15">
      <c r="A106" s="22"/>
      <c r="B106" s="22"/>
      <c r="C106" s="23" t="s">
        <v>178</v>
      </c>
      <c r="D106" s="22"/>
      <c r="E106" s="22"/>
      <c r="F106" s="22"/>
      <c r="G106" s="22"/>
      <c r="H106" s="113"/>
    </row>
    <row r="107" spans="1:9" s="80" customFormat="1" ht="12.75" customHeight="1" x14ac:dyDescent="0.2">
      <c r="A107" s="22"/>
      <c r="B107" s="22"/>
      <c r="C107" s="26" t="s">
        <v>44</v>
      </c>
      <c r="D107" s="22"/>
      <c r="E107" s="22"/>
      <c r="F107" s="22"/>
      <c r="G107" s="22"/>
      <c r="H107" s="113"/>
      <c r="I107" s="101"/>
    </row>
    <row r="108" spans="1:9" s="94" customFormat="1" ht="13" x14ac:dyDescent="0.15">
      <c r="A108" s="131" t="str">
        <f t="shared" ref="A108:A109" si="3">"JBA-"&amp;B108</f>
        <v>JBA-38599-999-889</v>
      </c>
      <c r="B108" s="132" t="s">
        <v>179</v>
      </c>
      <c r="C108" s="136" t="s">
        <v>180</v>
      </c>
      <c r="D108" s="125">
        <f>E108*1.07</f>
        <v>19900</v>
      </c>
      <c r="E108" s="125">
        <f>VLOOKUP(B108,สินค้าทั้งหมด!D:H,4,0)</f>
        <v>18598.130841121496</v>
      </c>
      <c r="F108" s="22"/>
      <c r="G108" s="22"/>
      <c r="H108" s="119"/>
      <c r="I108" s="101"/>
    </row>
    <row r="109" spans="1:9" s="94" customFormat="1" ht="13" x14ac:dyDescent="0.15">
      <c r="A109" s="131" t="str">
        <f t="shared" si="3"/>
        <v>JBA-38599-999-989</v>
      </c>
      <c r="B109" s="132" t="s">
        <v>181</v>
      </c>
      <c r="C109" s="133" t="s">
        <v>182</v>
      </c>
      <c r="D109" s="125">
        <f>E109*1.07</f>
        <v>19900</v>
      </c>
      <c r="E109" s="125">
        <f>VLOOKUP(B109,สินค้าทั้งหมด!D:H,4,0)</f>
        <v>18598.130841121496</v>
      </c>
      <c r="F109" s="126" t="s">
        <v>32</v>
      </c>
      <c r="G109" s="134" t="s">
        <v>26</v>
      </c>
      <c r="H109" s="128" t="s">
        <v>44</v>
      </c>
      <c r="I109" s="101"/>
    </row>
    <row r="110" spans="1:9" ht="13" x14ac:dyDescent="0.15">
      <c r="A110" s="22"/>
      <c r="B110" s="22"/>
      <c r="C110" s="23" t="s">
        <v>177</v>
      </c>
      <c r="D110" s="22"/>
      <c r="E110" s="22"/>
      <c r="F110" s="22"/>
      <c r="G110" s="22"/>
      <c r="H110" s="128"/>
    </row>
    <row r="111" spans="1:9" ht="13" x14ac:dyDescent="0.15">
      <c r="A111" s="22"/>
      <c r="B111" s="22"/>
      <c r="C111" s="23" t="s">
        <v>172</v>
      </c>
      <c r="D111" s="22"/>
      <c r="E111" s="22"/>
      <c r="F111" s="22"/>
      <c r="G111" s="22"/>
      <c r="H111" s="113"/>
    </row>
    <row r="112" spans="1:9" ht="13" x14ac:dyDescent="0.15">
      <c r="A112" s="22"/>
      <c r="B112" s="22"/>
      <c r="C112" s="23" t="s">
        <v>164</v>
      </c>
      <c r="D112" s="22"/>
      <c r="E112" s="22"/>
      <c r="F112" s="22"/>
      <c r="G112" s="22"/>
      <c r="H112" s="113"/>
    </row>
    <row r="113" spans="1:9" ht="13" x14ac:dyDescent="0.15">
      <c r="A113" s="22"/>
      <c r="B113" s="22"/>
      <c r="C113" s="23" t="s">
        <v>165</v>
      </c>
      <c r="D113" s="22"/>
      <c r="E113" s="22"/>
      <c r="F113" s="22"/>
      <c r="G113" s="22"/>
      <c r="H113" s="113"/>
    </row>
    <row r="114" spans="1:9" ht="13" x14ac:dyDescent="0.15">
      <c r="A114" s="22"/>
      <c r="B114" s="22"/>
      <c r="C114" s="23" t="s">
        <v>166</v>
      </c>
      <c r="D114" s="22"/>
      <c r="E114" s="22"/>
      <c r="F114" s="22"/>
      <c r="G114" s="22"/>
      <c r="H114" s="113"/>
    </row>
    <row r="115" spans="1:9" ht="13" x14ac:dyDescent="0.15">
      <c r="A115" s="22"/>
      <c r="B115" s="22"/>
      <c r="C115" s="23" t="s">
        <v>178</v>
      </c>
      <c r="D115" s="22"/>
      <c r="E115" s="22"/>
      <c r="F115" s="22"/>
      <c r="G115" s="22"/>
      <c r="H115" s="113"/>
    </row>
    <row r="116" spans="1:9" s="80" customFormat="1" ht="12.75" customHeight="1" x14ac:dyDescent="0.2">
      <c r="A116" s="22"/>
      <c r="B116" s="22"/>
      <c r="C116" s="26" t="s">
        <v>44</v>
      </c>
      <c r="D116" s="22"/>
      <c r="E116" s="22"/>
      <c r="F116" s="22"/>
      <c r="G116" s="22"/>
      <c r="H116" s="113"/>
      <c r="I116" s="101"/>
    </row>
    <row r="117" spans="1:9" ht="13" x14ac:dyDescent="0.15">
      <c r="A117" s="139"/>
      <c r="B117" s="139"/>
      <c r="C117" s="139"/>
      <c r="D117" s="140"/>
      <c r="E117" s="140"/>
      <c r="F117" s="140"/>
      <c r="G117" s="139"/>
      <c r="H117" s="141"/>
    </row>
  </sheetData>
  <sheetProtection algorithmName="SHA-512" hashValue="qzfDz9NvOQSqUOVetgLk9WDBYn1H/8hsozumx9k2ylgkDcB6z3BfcnPC2TcLEBDhHXtM32+sGJkUSnR+3tkBSw==" saltValue="hpUTF/KeV4uN/f6eIrSYoQ==" spinCount="100000" sheet="1" objects="1" scenarios="1"/>
  <mergeCells count="15">
    <mergeCell ref="G48:G53"/>
    <mergeCell ref="H50:H51"/>
    <mergeCell ref="G62:G67"/>
    <mergeCell ref="H64:H65"/>
    <mergeCell ref="F1:F2"/>
    <mergeCell ref="G1:G2"/>
    <mergeCell ref="H1:H2"/>
    <mergeCell ref="G21:G26"/>
    <mergeCell ref="H23:H24"/>
    <mergeCell ref="G34:G39"/>
    <mergeCell ref="H36:H37"/>
    <mergeCell ref="A1:A2"/>
    <mergeCell ref="B1:B2"/>
    <mergeCell ref="C1:C2"/>
    <mergeCell ref="D1:E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6"/>
  <sheetViews>
    <sheetView zoomScale="70" zoomScaleNormal="70" workbookViewId="0">
      <selection activeCell="F1" sqref="F1:F1048576"/>
    </sheetView>
  </sheetViews>
  <sheetFormatPr baseColWidth="10" defaultColWidth="9.1640625" defaultRowHeight="12" x14ac:dyDescent="0.15"/>
  <cols>
    <col min="1" max="1" width="24.5" style="143" customWidth="1"/>
    <col min="2" max="2" width="12.83203125" style="143" customWidth="1"/>
    <col min="3" max="3" width="54.6640625" style="143" bestFit="1" customWidth="1"/>
    <col min="4" max="5" width="9.1640625" style="143"/>
    <col min="6" max="6" width="14.1640625" style="143" bestFit="1" customWidth="1"/>
    <col min="7" max="7" width="13" style="143" customWidth="1"/>
    <col min="8" max="8" width="23.1640625" style="143" bestFit="1" customWidth="1"/>
    <col min="9" max="16384" width="9.1640625" style="143"/>
  </cols>
  <sheetData>
    <row r="1" spans="1:15" ht="15.75" customHeight="1" x14ac:dyDescent="0.15">
      <c r="A1" s="312" t="s">
        <v>23</v>
      </c>
      <c r="B1" s="313"/>
      <c r="C1" s="312" t="s">
        <v>24</v>
      </c>
      <c r="D1" s="318" t="s">
        <v>3</v>
      </c>
      <c r="E1" s="318"/>
      <c r="F1" s="312" t="s">
        <v>25</v>
      </c>
      <c r="G1" s="312" t="s">
        <v>26</v>
      </c>
      <c r="H1" s="312" t="s">
        <v>27</v>
      </c>
    </row>
    <row r="2" spans="1:15" ht="15.75" customHeight="1" x14ac:dyDescent="0.15">
      <c r="A2" s="313"/>
      <c r="B2" s="317"/>
      <c r="C2" s="313"/>
      <c r="D2" s="144" t="s">
        <v>5</v>
      </c>
      <c r="E2" s="144" t="s">
        <v>28</v>
      </c>
      <c r="F2" s="313"/>
      <c r="G2" s="313"/>
      <c r="H2" s="313"/>
    </row>
    <row r="3" spans="1:15" ht="15.75" customHeight="1" x14ac:dyDescent="0.2">
      <c r="A3" s="145" t="s">
        <v>183</v>
      </c>
      <c r="B3" s="146" t="s">
        <v>184</v>
      </c>
      <c r="C3" s="147" t="s">
        <v>185</v>
      </c>
      <c r="D3" s="148">
        <f>E3*1.07</f>
        <v>6473.5</v>
      </c>
      <c r="E3" s="149">
        <f>VLOOKUP(B3,สินค้าทั้งหมด!D:H,4,0)</f>
        <v>6050</v>
      </c>
      <c r="F3" s="150" t="s">
        <v>186</v>
      </c>
      <c r="G3" s="151" t="s">
        <v>98</v>
      </c>
      <c r="H3" s="92" t="s">
        <v>83</v>
      </c>
    </row>
    <row r="4" spans="1:15" ht="15.75" customHeight="1" x14ac:dyDescent="0.15">
      <c r="A4" s="152"/>
      <c r="B4" s="153"/>
      <c r="C4" s="154" t="s">
        <v>187</v>
      </c>
      <c r="D4" s="155"/>
      <c r="E4" s="155"/>
      <c r="F4" s="156"/>
      <c r="G4" s="156"/>
      <c r="H4" s="156"/>
    </row>
    <row r="5" spans="1:15" ht="15.75" customHeight="1" x14ac:dyDescent="0.15">
      <c r="A5" s="157"/>
      <c r="B5" s="158"/>
      <c r="C5" s="159" t="s">
        <v>188</v>
      </c>
      <c r="D5" s="160"/>
      <c r="E5" s="160"/>
      <c r="F5" s="156"/>
      <c r="G5" s="156"/>
      <c r="H5" s="156"/>
    </row>
    <row r="6" spans="1:15" ht="15.75" customHeight="1" x14ac:dyDescent="0.15">
      <c r="A6" s="157"/>
      <c r="B6" s="158"/>
      <c r="C6" s="159" t="s">
        <v>189</v>
      </c>
      <c r="D6" s="160"/>
      <c r="E6" s="160"/>
      <c r="F6" s="156"/>
      <c r="G6" s="156"/>
      <c r="H6" s="156"/>
    </row>
    <row r="7" spans="1:15" ht="15.75" customHeight="1" x14ac:dyDescent="0.15">
      <c r="A7" s="157"/>
      <c r="B7" s="158"/>
      <c r="C7" s="159" t="s">
        <v>190</v>
      </c>
      <c r="D7" s="160"/>
      <c r="E7" s="160"/>
      <c r="F7" s="156"/>
      <c r="G7" s="156"/>
      <c r="H7" s="156"/>
    </row>
    <row r="8" spans="1:15" ht="15.75" customHeight="1" x14ac:dyDescent="0.15">
      <c r="A8" s="157"/>
      <c r="B8" s="158"/>
      <c r="C8" s="159" t="s">
        <v>191</v>
      </c>
      <c r="D8" s="160"/>
      <c r="E8" s="160"/>
      <c r="F8" s="156"/>
      <c r="G8" s="156"/>
      <c r="H8" s="156"/>
    </row>
    <row r="9" spans="1:15" ht="15.75" customHeight="1" x14ac:dyDescent="0.15">
      <c r="A9" s="157"/>
      <c r="B9" s="158"/>
      <c r="C9" s="159" t="s">
        <v>192</v>
      </c>
      <c r="D9" s="161"/>
      <c r="E9" s="161"/>
      <c r="F9" s="162"/>
      <c r="G9" s="162"/>
      <c r="H9" s="162"/>
    </row>
    <row r="10" spans="1:15" ht="15.75" customHeight="1" x14ac:dyDescent="0.15">
      <c r="A10" s="157"/>
      <c r="B10" s="158"/>
      <c r="C10" s="159" t="s">
        <v>193</v>
      </c>
      <c r="D10" s="161"/>
      <c r="E10" s="161"/>
      <c r="F10" s="162"/>
      <c r="G10" s="162"/>
      <c r="H10" s="162"/>
    </row>
    <row r="11" spans="1:15" s="169" customFormat="1" ht="28" hidden="1" x14ac:dyDescent="0.15">
      <c r="A11" s="163" t="s">
        <v>194</v>
      </c>
      <c r="B11" s="164" t="str">
        <f>MID(A11,5,15)</f>
        <v>14207-56</v>
      </c>
      <c r="C11" s="165" t="s">
        <v>195</v>
      </c>
      <c r="D11" s="149" t="e">
        <f>E11*1.07</f>
        <v>#N/A</v>
      </c>
      <c r="E11" s="166" t="e">
        <f>VLOOKUP(B11,สินค้าทั้งหมด!D:H,4,0)</f>
        <v>#N/A</v>
      </c>
      <c r="F11" s="150" t="s">
        <v>196</v>
      </c>
      <c r="G11" s="167" t="s">
        <v>110</v>
      </c>
      <c r="H11" s="168"/>
      <c r="I11" s="143"/>
    </row>
    <row r="12" spans="1:15" s="177" customFormat="1" ht="28" hidden="1" x14ac:dyDescent="0.15">
      <c r="A12" s="170" t="s">
        <v>197</v>
      </c>
      <c r="B12" s="171" t="str">
        <f>MID(A12,5,15)</f>
        <v>14207-57</v>
      </c>
      <c r="C12" s="172" t="s">
        <v>198</v>
      </c>
      <c r="D12" s="173" t="e">
        <f>E12*1.07</f>
        <v>#N/A</v>
      </c>
      <c r="E12" s="174" t="e">
        <f>VLOOKUP(B12,สินค้าทั้งหมด!D:H,4,0)</f>
        <v>#N/A</v>
      </c>
      <c r="F12" s="150" t="s">
        <v>196</v>
      </c>
      <c r="G12" s="167" t="s">
        <v>110</v>
      </c>
      <c r="H12" s="175"/>
      <c r="I12" s="143"/>
      <c r="J12" s="176"/>
      <c r="K12" s="176"/>
      <c r="L12" s="176"/>
      <c r="M12" s="176"/>
      <c r="N12" s="176"/>
      <c r="O12" s="176"/>
    </row>
    <row r="13" spans="1:15" ht="13" x14ac:dyDescent="0.15">
      <c r="A13" s="178"/>
      <c r="B13" s="171"/>
      <c r="C13" s="179" t="s">
        <v>199</v>
      </c>
      <c r="D13" s="173"/>
      <c r="E13" s="173"/>
      <c r="F13" s="150"/>
      <c r="G13" s="167"/>
      <c r="H13" s="175"/>
    </row>
    <row r="14" spans="1:15" ht="15" x14ac:dyDescent="0.2">
      <c r="A14" s="180" t="s">
        <v>200</v>
      </c>
      <c r="B14" s="164" t="str">
        <f>MID(A14,5,15)</f>
        <v>8200-232</v>
      </c>
      <c r="C14" s="181" t="s">
        <v>201</v>
      </c>
      <c r="D14" s="173">
        <f>E14*1.07</f>
        <v>47026.5</v>
      </c>
      <c r="E14" s="173">
        <f>VLOOKUP(B14,สินค้าทั้งหมด!D:H,4,0)</f>
        <v>43950</v>
      </c>
      <c r="F14" s="150" t="s">
        <v>186</v>
      </c>
      <c r="G14" s="182" t="s">
        <v>98</v>
      </c>
      <c r="H14" s="92" t="s">
        <v>83</v>
      </c>
    </row>
    <row r="15" spans="1:15" ht="159.75" customHeight="1" x14ac:dyDescent="0.15">
      <c r="A15" s="131"/>
      <c r="B15" s="131"/>
      <c r="C15" s="183" t="s">
        <v>202</v>
      </c>
      <c r="D15" s="314"/>
      <c r="E15" s="315"/>
      <c r="F15" s="315"/>
      <c r="G15" s="315"/>
      <c r="H15" s="316"/>
    </row>
    <row r="16" spans="1:15" ht="13" x14ac:dyDescent="0.15">
      <c r="A16" s="184"/>
      <c r="B16" s="131"/>
      <c r="C16" s="185" t="s">
        <v>203</v>
      </c>
      <c r="D16" s="186"/>
      <c r="E16" s="186"/>
      <c r="F16" s="186"/>
      <c r="G16" s="186"/>
      <c r="H16" s="186"/>
    </row>
    <row r="17" spans="1:8" ht="13" x14ac:dyDescent="0.15">
      <c r="A17" s="187" t="s">
        <v>204</v>
      </c>
      <c r="B17" s="164" t="str">
        <f>MID(A17,5,15)</f>
        <v>8220-209</v>
      </c>
      <c r="C17" s="188" t="s">
        <v>205</v>
      </c>
      <c r="D17" s="173">
        <f>E17*1.07</f>
        <v>2075.8000000000002</v>
      </c>
      <c r="E17" s="173">
        <f>VLOOKUP(B17,สินค้าทั้งหมด!D:H,4,0)</f>
        <v>1940</v>
      </c>
      <c r="F17" s="150" t="s">
        <v>196</v>
      </c>
      <c r="G17" s="182" t="s">
        <v>98</v>
      </c>
      <c r="H17" s="189" t="s">
        <v>206</v>
      </c>
    </row>
    <row r="18" spans="1:8" ht="14" x14ac:dyDescent="0.15">
      <c r="A18" s="187" t="s">
        <v>207</v>
      </c>
      <c r="B18" s="164" t="str">
        <f>MID(A18,5,15)</f>
        <v>8211-209</v>
      </c>
      <c r="C18" s="190" t="s">
        <v>208</v>
      </c>
      <c r="D18" s="173">
        <f>E18*1.07</f>
        <v>2075.8000000000002</v>
      </c>
      <c r="E18" s="173">
        <f>VLOOKUP(B18,สินค้าทั้งหมด!D:H,4,0)</f>
        <v>1940</v>
      </c>
      <c r="F18" s="150" t="s">
        <v>196</v>
      </c>
      <c r="G18" s="167" t="s">
        <v>110</v>
      </c>
      <c r="H18" s="189" t="s">
        <v>206</v>
      </c>
    </row>
    <row r="19" spans="1:8" ht="13" x14ac:dyDescent="0.15">
      <c r="A19" s="187" t="s">
        <v>209</v>
      </c>
      <c r="B19" s="164" t="str">
        <f>MID(A19,5,15)</f>
        <v>14207-70</v>
      </c>
      <c r="C19" s="188" t="s">
        <v>210</v>
      </c>
      <c r="D19" s="173">
        <f>E19*1.07</f>
        <v>2728.5</v>
      </c>
      <c r="E19" s="173">
        <f>VLOOKUP(B19,สินค้าทั้งหมด!D:H,4,0)</f>
        <v>2550</v>
      </c>
      <c r="F19" s="150" t="s">
        <v>196</v>
      </c>
      <c r="G19" s="182" t="s">
        <v>98</v>
      </c>
      <c r="H19" s="186" t="s">
        <v>211</v>
      </c>
    </row>
    <row r="20" spans="1:8" ht="13" x14ac:dyDescent="0.15">
      <c r="A20" s="187" t="s">
        <v>212</v>
      </c>
      <c r="B20" s="164" t="str">
        <f>MID(A20,5,15)</f>
        <v>14207-75</v>
      </c>
      <c r="C20" s="188" t="s">
        <v>213</v>
      </c>
      <c r="D20" s="173">
        <f>E20*1.07</f>
        <v>2728.5</v>
      </c>
      <c r="E20" s="173">
        <f>VLOOKUP(B20,สินค้าทั้งหมด!D:H,4,0)</f>
        <v>2550</v>
      </c>
      <c r="F20" s="150" t="s">
        <v>196</v>
      </c>
      <c r="G20" s="167" t="s">
        <v>110</v>
      </c>
      <c r="H20" s="186" t="s">
        <v>211</v>
      </c>
    </row>
    <row r="21" spans="1:8" ht="13" x14ac:dyDescent="0.15">
      <c r="A21" s="191" t="s">
        <v>214</v>
      </c>
      <c r="B21" s="192" t="str">
        <f>MID(A21,5,15)</f>
        <v>14207-72</v>
      </c>
      <c r="C21" s="188" t="s">
        <v>215</v>
      </c>
      <c r="D21" s="173">
        <f>E21*1.07</f>
        <v>2985.3</v>
      </c>
      <c r="E21" s="173">
        <f>VLOOKUP(B21,สินค้าทั้งหมด!D:H,4,0)</f>
        <v>2790</v>
      </c>
      <c r="F21" s="150" t="s">
        <v>196</v>
      </c>
      <c r="G21" s="182" t="s">
        <v>98</v>
      </c>
      <c r="H21" s="186" t="s">
        <v>211</v>
      </c>
    </row>
    <row r="22" spans="1:8" ht="13" x14ac:dyDescent="0.15">
      <c r="A22" s="178"/>
      <c r="B22" s="171"/>
      <c r="C22" s="179" t="s">
        <v>216</v>
      </c>
      <c r="D22" s="173"/>
      <c r="E22" s="173"/>
      <c r="F22" s="150"/>
      <c r="G22" s="167"/>
      <c r="H22" s="175"/>
    </row>
    <row r="23" spans="1:8" ht="24.5" customHeight="1" x14ac:dyDescent="0.2">
      <c r="A23" s="187" t="s">
        <v>10</v>
      </c>
      <c r="B23" s="190" t="str">
        <f>MID(A23,5,15)</f>
        <v>8500-232</v>
      </c>
      <c r="C23" s="190" t="s">
        <v>11</v>
      </c>
      <c r="D23" s="173">
        <f>E23*1.07</f>
        <v>139720.6</v>
      </c>
      <c r="E23" s="173">
        <f>VLOOKUP(B23,สินค้าทั้งหมด!D:H,4,0)</f>
        <v>130580</v>
      </c>
      <c r="F23" s="150" t="s">
        <v>186</v>
      </c>
      <c r="G23" s="182" t="s">
        <v>98</v>
      </c>
      <c r="H23" s="92" t="s">
        <v>83</v>
      </c>
    </row>
    <row r="24" spans="1:8" ht="168" x14ac:dyDescent="0.15">
      <c r="C24" s="183" t="s">
        <v>217</v>
      </c>
    </row>
    <row r="25" spans="1:8" ht="13" x14ac:dyDescent="0.15">
      <c r="C25" s="185" t="s">
        <v>218</v>
      </c>
    </row>
    <row r="26" spans="1:8" ht="13" x14ac:dyDescent="0.15">
      <c r="A26" s="187" t="str">
        <f t="shared" ref="A26:A29" si="0">"JBA-"&amp;B26</f>
        <v>JBA-14207-72</v>
      </c>
      <c r="B26" s="131" t="s">
        <v>219</v>
      </c>
      <c r="C26" s="131" t="s">
        <v>220</v>
      </c>
      <c r="D26" s="173">
        <f>E26*1.07</f>
        <v>2985.3</v>
      </c>
      <c r="E26" s="173">
        <f>VLOOKUP(B26,สินค้าทั้งหมด!D:H,4,0)</f>
        <v>2790</v>
      </c>
      <c r="F26" s="150" t="s">
        <v>196</v>
      </c>
      <c r="G26" s="167"/>
      <c r="H26" s="175"/>
    </row>
    <row r="27" spans="1:8" ht="13" x14ac:dyDescent="0.15">
      <c r="A27" s="187" t="str">
        <f t="shared" si="0"/>
        <v>JBA-14307-57</v>
      </c>
      <c r="B27" s="131" t="s">
        <v>221</v>
      </c>
      <c r="C27" s="131" t="s">
        <v>222</v>
      </c>
      <c r="D27" s="173">
        <f>E27*1.07</f>
        <v>2343.3000000000002</v>
      </c>
      <c r="E27" s="173">
        <f>VLOOKUP(B27,สินค้าทั้งหมด!D:H,4,0)</f>
        <v>2190</v>
      </c>
      <c r="F27" s="150" t="s">
        <v>196</v>
      </c>
      <c r="G27" s="167"/>
      <c r="H27" s="175"/>
    </row>
    <row r="28" spans="1:8" ht="13" x14ac:dyDescent="0.15">
      <c r="A28" s="187" t="str">
        <f t="shared" si="0"/>
        <v>JBA-14307-58</v>
      </c>
      <c r="B28" s="131" t="s">
        <v>223</v>
      </c>
      <c r="C28" s="131" t="s">
        <v>224</v>
      </c>
      <c r="D28" s="173">
        <f t="shared" ref="D28:D29" si="1">E28*1.07</f>
        <v>1294.7</v>
      </c>
      <c r="E28" s="173">
        <f>VLOOKUP(B28,สินค้าทั้งหมด!D:H,4,0)</f>
        <v>1210</v>
      </c>
      <c r="F28" s="150" t="s">
        <v>196</v>
      </c>
      <c r="G28" s="167"/>
      <c r="H28" s="175"/>
    </row>
    <row r="29" spans="1:8" ht="13" x14ac:dyDescent="0.15">
      <c r="A29" s="187" t="str">
        <f t="shared" si="0"/>
        <v>JBA-14307-70</v>
      </c>
      <c r="B29" s="131" t="s">
        <v>225</v>
      </c>
      <c r="C29" s="131" t="s">
        <v>226</v>
      </c>
      <c r="D29" s="173">
        <f t="shared" si="1"/>
        <v>5200.2000000000007</v>
      </c>
      <c r="E29" s="173">
        <f>VLOOKUP(B29,สินค้าทั้งหมด!D:H,4,0)</f>
        <v>4860</v>
      </c>
      <c r="F29" s="150" t="s">
        <v>196</v>
      </c>
      <c r="G29" s="167"/>
      <c r="H29" s="175"/>
    </row>
    <row r="30" spans="1:8" ht="13" x14ac:dyDescent="0.15">
      <c r="A30" s="178"/>
      <c r="B30" s="171"/>
      <c r="C30" s="179" t="s">
        <v>216</v>
      </c>
      <c r="D30" s="173"/>
      <c r="E30" s="173"/>
      <c r="F30" s="150"/>
    </row>
    <row r="31" spans="1:8" ht="15" x14ac:dyDescent="0.2">
      <c r="A31" s="187" t="s">
        <v>13</v>
      </c>
      <c r="B31" s="190" t="str">
        <f>MID(A31,5,15)</f>
        <v>8720-232</v>
      </c>
      <c r="C31" s="190" t="s">
        <v>14</v>
      </c>
      <c r="D31" s="173">
        <f>E31*1.07</f>
        <v>77575</v>
      </c>
      <c r="E31" s="173">
        <v>72500</v>
      </c>
      <c r="F31" s="150" t="s">
        <v>186</v>
      </c>
      <c r="H31" s="92" t="s">
        <v>83</v>
      </c>
    </row>
    <row r="32" spans="1:8" ht="140" x14ac:dyDescent="0.2">
      <c r="A32"/>
      <c r="C32" s="183" t="s">
        <v>227</v>
      </c>
    </row>
    <row r="33" spans="1:8" ht="13" x14ac:dyDescent="0.15">
      <c r="C33" s="179" t="s">
        <v>228</v>
      </c>
    </row>
    <row r="34" spans="1:8" ht="15" x14ac:dyDescent="0.2">
      <c r="A34" s="187" t="str">
        <f t="shared" ref="A34:A46" si="2">"JBA-"&amp;B34</f>
        <v>JBA-8020-239</v>
      </c>
      <c r="B34" s="190" t="s">
        <v>229</v>
      </c>
      <c r="C34" s="190" t="s">
        <v>12</v>
      </c>
      <c r="D34" s="173">
        <f t="shared" ref="D34" si="3">E34*1.07</f>
        <v>22716.100000000002</v>
      </c>
      <c r="E34" s="173">
        <f>VLOOKUP(B34,สินค้าทั้งหมด!D:H,4,0)</f>
        <v>21230</v>
      </c>
      <c r="F34" s="150" t="s">
        <v>186</v>
      </c>
      <c r="H34" s="92" t="s">
        <v>83</v>
      </c>
    </row>
    <row r="35" spans="1:8" ht="112" customHeight="1" x14ac:dyDescent="0.15">
      <c r="C35" s="183" t="s">
        <v>230</v>
      </c>
    </row>
    <row r="36" spans="1:8" ht="25" x14ac:dyDescent="0.25">
      <c r="A36" s="193"/>
      <c r="B36" s="193"/>
      <c r="C36" s="194" t="s">
        <v>1222</v>
      </c>
      <c r="D36" s="193"/>
      <c r="E36" s="193"/>
      <c r="F36" s="193"/>
      <c r="G36" s="193"/>
      <c r="H36" s="193"/>
    </row>
    <row r="37" spans="1:8" ht="15" x14ac:dyDescent="0.2">
      <c r="A37" s="187" t="str">
        <f t="shared" si="2"/>
        <v>JBA-8900-239</v>
      </c>
      <c r="B37" s="190" t="s">
        <v>231</v>
      </c>
      <c r="C37" s="190" t="s">
        <v>232</v>
      </c>
      <c r="D37" s="173"/>
      <c r="E37" s="173"/>
      <c r="F37" s="150" t="s">
        <v>186</v>
      </c>
      <c r="G37" s="182"/>
      <c r="H37" s="92"/>
    </row>
    <row r="38" spans="1:8" ht="15" x14ac:dyDescent="0.2">
      <c r="A38" s="195" t="str">
        <f t="shared" si="2"/>
        <v>JBA-8930-239</v>
      </c>
      <c r="B38" s="196" t="s">
        <v>233</v>
      </c>
      <c r="C38" s="196" t="s">
        <v>234</v>
      </c>
      <c r="D38" s="173"/>
      <c r="E38" s="173"/>
      <c r="F38" s="150" t="s">
        <v>186</v>
      </c>
      <c r="G38" s="182"/>
      <c r="H38" s="92"/>
    </row>
    <row r="39" spans="1:8" ht="15" x14ac:dyDescent="0.2">
      <c r="A39" s="195" t="str">
        <f t="shared" si="2"/>
        <v>JBA-9000-100</v>
      </c>
      <c r="B39" s="190" t="s">
        <v>235</v>
      </c>
      <c r="C39" s="190" t="s">
        <v>236</v>
      </c>
      <c r="D39" s="173"/>
      <c r="E39" s="173"/>
      <c r="F39" s="150" t="s">
        <v>186</v>
      </c>
      <c r="G39" s="182"/>
      <c r="H39" s="92"/>
    </row>
    <row r="40" spans="1:8" ht="15" x14ac:dyDescent="0.2">
      <c r="A40" s="195" t="str">
        <f t="shared" si="2"/>
        <v>JBA-9000-239</v>
      </c>
      <c r="B40" s="190" t="s">
        <v>237</v>
      </c>
      <c r="C40" s="190" t="s">
        <v>238</v>
      </c>
      <c r="D40" s="173"/>
      <c r="E40" s="173"/>
      <c r="F40" s="150" t="s">
        <v>186</v>
      </c>
      <c r="G40" s="182"/>
      <c r="H40" s="92"/>
    </row>
    <row r="41" spans="1:8" ht="15" x14ac:dyDescent="0.2">
      <c r="A41" s="195" t="str">
        <f t="shared" si="2"/>
        <v>JBA-9010-239</v>
      </c>
      <c r="B41" s="190" t="s">
        <v>239</v>
      </c>
      <c r="C41" s="190" t="s">
        <v>240</v>
      </c>
      <c r="D41" s="173"/>
      <c r="E41" s="173"/>
      <c r="F41" s="150" t="s">
        <v>186</v>
      </c>
      <c r="G41" s="182"/>
      <c r="H41" s="92"/>
    </row>
    <row r="42" spans="1:8" ht="15" x14ac:dyDescent="0.2">
      <c r="A42" s="195" t="str">
        <f t="shared" si="2"/>
        <v>JBA-9000-101</v>
      </c>
      <c r="B42" s="190" t="s">
        <v>241</v>
      </c>
      <c r="C42" s="190" t="s">
        <v>242</v>
      </c>
      <c r="D42" s="173"/>
      <c r="E42" s="173"/>
      <c r="F42" s="150" t="s">
        <v>186</v>
      </c>
      <c r="G42" s="182"/>
      <c r="H42" s="92"/>
    </row>
    <row r="43" spans="1:8" ht="15" x14ac:dyDescent="0.2">
      <c r="A43" s="195" t="str">
        <f t="shared" si="2"/>
        <v>JBA-9000-102</v>
      </c>
      <c r="B43" s="190" t="s">
        <v>243</v>
      </c>
      <c r="C43" s="190" t="s">
        <v>244</v>
      </c>
      <c r="D43" s="173"/>
      <c r="E43" s="173"/>
      <c r="F43" s="150" t="s">
        <v>186</v>
      </c>
      <c r="G43" s="182"/>
      <c r="H43" s="92"/>
    </row>
    <row r="44" spans="1:8" ht="15" x14ac:dyDescent="0.2">
      <c r="A44" s="195" t="str">
        <f t="shared" si="2"/>
        <v>JBA-9000-103</v>
      </c>
      <c r="B44" s="190" t="s">
        <v>245</v>
      </c>
      <c r="C44" s="190" t="s">
        <v>246</v>
      </c>
      <c r="D44" s="173"/>
      <c r="E44" s="173"/>
      <c r="F44" s="150" t="s">
        <v>186</v>
      </c>
      <c r="G44" s="182"/>
      <c r="H44" s="92"/>
    </row>
    <row r="45" spans="1:8" ht="15" x14ac:dyDescent="0.2">
      <c r="A45" s="195" t="str">
        <f t="shared" si="2"/>
        <v>JBA-9000-104</v>
      </c>
      <c r="B45" s="190" t="s">
        <v>247</v>
      </c>
      <c r="C45" s="190" t="s">
        <v>248</v>
      </c>
      <c r="D45" s="173"/>
      <c r="E45" s="173"/>
      <c r="F45" s="150" t="s">
        <v>186</v>
      </c>
      <c r="G45" s="182"/>
      <c r="H45" s="92"/>
    </row>
    <row r="46" spans="1:8" ht="28" x14ac:dyDescent="0.2">
      <c r="A46" s="195" t="str">
        <f t="shared" si="2"/>
        <v>JBA-8900-100</v>
      </c>
      <c r="B46" s="190" t="s">
        <v>249</v>
      </c>
      <c r="C46" s="190" t="s">
        <v>250</v>
      </c>
      <c r="D46" s="173"/>
      <c r="E46" s="173"/>
      <c r="F46" s="150" t="s">
        <v>186</v>
      </c>
      <c r="G46" s="182"/>
      <c r="H46" s="92"/>
    </row>
  </sheetData>
  <sheetProtection algorithmName="SHA-512" hashValue="IRM2suyonxc36UW1xLcYHFB/W8PSr4bApMTIx6efyrYvkA/QW6SyETys+80po5S282DDICqhxabJhyDGYp40+A==" saltValue="xzJriWsKiJkqCxsrio//WA==" spinCount="100000" sheet="1" objects="1" scenarios="1"/>
  <mergeCells count="8">
    <mergeCell ref="F1:F2"/>
    <mergeCell ref="G1:G2"/>
    <mergeCell ref="H1:H2"/>
    <mergeCell ref="D15:H15"/>
    <mergeCell ref="A1:A2"/>
    <mergeCell ref="B1:B2"/>
    <mergeCell ref="C1:C2"/>
    <mergeCell ref="D1:E1"/>
  </mergeCells>
  <hyperlinks>
    <hyperlink ref="H3" location="ราคาพิเศษ!A1" display="ราคาพิเศษ" xr:uid="{00000000-0004-0000-0700-000000000000}"/>
    <hyperlink ref="H14" location="ราคาพิเศษ!A1" display="ราคาพิเศษ" xr:uid="{00000000-0004-0000-0700-000001000000}"/>
    <hyperlink ref="H23" location="ราคาพิเศษ!A1" display="ราคาพิเศษ" xr:uid="{00000000-0004-0000-0700-000002000000}"/>
    <hyperlink ref="H31" location="ราคาพิเศษ!A1" display="ราคาพิเศษ" xr:uid="{00000000-0004-0000-0700-000003000000}"/>
    <hyperlink ref="H34" location="ราคาพิเศษ!A1" display="ราคาพิเศษ" xr:uid="{00000000-0004-0000-0700-000004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N328"/>
  <sheetViews>
    <sheetView tabSelected="1" zoomScaleNormal="50" workbookViewId="0">
      <pane xSplit="4" ySplit="6" topLeftCell="E7" activePane="bottomRight" state="frozen"/>
      <selection activeCell="M121" sqref="M121"/>
      <selection pane="topRight" activeCell="M121" sqref="M121"/>
      <selection pane="bottomLeft" activeCell="M121" sqref="M121"/>
      <selection pane="bottomRight" activeCell="H2" sqref="H1:H1048576"/>
    </sheetView>
  </sheetViews>
  <sheetFormatPr baseColWidth="10" defaultColWidth="9.1640625" defaultRowHeight="20" x14ac:dyDescent="0.15"/>
  <cols>
    <col min="1" max="1" width="0" style="213" hidden="1" customWidth="1"/>
    <col min="2" max="2" width="13.1640625" style="213" hidden="1" customWidth="1"/>
    <col min="3" max="3" width="16.1640625" style="213" bestFit="1" customWidth="1"/>
    <col min="4" max="4" width="31.1640625" style="213" bestFit="1" customWidth="1"/>
    <col min="5" max="5" width="64" style="213" bestFit="1" customWidth="1"/>
    <col min="6" max="6" width="36.1640625" style="273" customWidth="1"/>
    <col min="7" max="7" width="21.83203125" style="273" bestFit="1" customWidth="1"/>
    <col min="8" max="8" width="23.1640625" style="258" bestFit="1" customWidth="1"/>
    <col min="9" max="9" width="18.83203125" style="259" bestFit="1" customWidth="1"/>
    <col min="10" max="10" width="12.1640625" style="213" bestFit="1" customWidth="1"/>
    <col min="11" max="11" width="20.33203125" style="213" bestFit="1" customWidth="1"/>
    <col min="12" max="14" width="13.5" style="213" bestFit="1" customWidth="1"/>
    <col min="15" max="16384" width="9.1640625" style="213"/>
  </cols>
  <sheetData>
    <row r="1" spans="3:14" s="200" customFormat="1" ht="12.75" customHeight="1" x14ac:dyDescent="0.2">
      <c r="C1" s="9"/>
      <c r="D1" s="197"/>
      <c r="E1" s="198" t="s">
        <v>251</v>
      </c>
      <c r="F1" s="321"/>
      <c r="G1" s="322"/>
      <c r="H1" s="199"/>
      <c r="I1" s="199"/>
    </row>
    <row r="2" spans="3:14" s="200" customFormat="1" ht="14.25" customHeight="1" x14ac:dyDescent="0.2">
      <c r="C2" s="9"/>
      <c r="D2" s="197"/>
      <c r="E2" s="201"/>
      <c r="F2" s="202" t="s">
        <v>20</v>
      </c>
      <c r="G2" s="202"/>
      <c r="H2" s="203"/>
      <c r="I2" s="199"/>
    </row>
    <row r="3" spans="3:14" s="200" customFormat="1" ht="14.25" customHeight="1" x14ac:dyDescent="0.2">
      <c r="C3" s="9"/>
      <c r="D3" s="197"/>
      <c r="E3" s="201"/>
      <c r="F3" s="12" t="s">
        <v>21</v>
      </c>
      <c r="G3" s="12"/>
      <c r="H3" s="204"/>
      <c r="I3" s="205"/>
    </row>
    <row r="4" spans="3:14" s="200" customFormat="1" ht="11.25" customHeight="1" thickBot="1" x14ac:dyDescent="0.25">
      <c r="C4" s="206"/>
      <c r="D4" s="207"/>
      <c r="E4" s="208"/>
      <c r="F4" s="209"/>
      <c r="G4" s="209"/>
      <c r="H4" s="210"/>
      <c r="I4" s="210"/>
    </row>
    <row r="5" spans="3:14" ht="19.5" customHeight="1" x14ac:dyDescent="0.15">
      <c r="C5" s="323" t="s">
        <v>252</v>
      </c>
      <c r="D5" s="325" t="s">
        <v>104</v>
      </c>
      <c r="E5" s="327" t="s">
        <v>24</v>
      </c>
      <c r="F5" s="2" t="s">
        <v>253</v>
      </c>
      <c r="G5" s="3" t="s">
        <v>253</v>
      </c>
      <c r="H5" s="211" t="s">
        <v>254</v>
      </c>
      <c r="I5" s="212" t="s">
        <v>4</v>
      </c>
    </row>
    <row r="6" spans="3:14" ht="20.25" customHeight="1" thickBot="1" x14ac:dyDescent="0.2">
      <c r="C6" s="324"/>
      <c r="D6" s="326"/>
      <c r="E6" s="328"/>
      <c r="F6" s="4" t="s">
        <v>5</v>
      </c>
      <c r="G6" s="5" t="s">
        <v>6</v>
      </c>
      <c r="H6" s="214"/>
      <c r="I6" s="215"/>
      <c r="K6" s="216"/>
    </row>
    <row r="7" spans="3:14" s="223" customFormat="1" x14ac:dyDescent="0.2">
      <c r="C7" s="217"/>
      <c r="D7" s="218" t="s">
        <v>255</v>
      </c>
      <c r="E7" s="219" t="s">
        <v>24</v>
      </c>
      <c r="F7" s="220"/>
      <c r="G7" s="220"/>
      <c r="H7" s="221"/>
      <c r="I7" s="222"/>
    </row>
    <row r="8" spans="3:14" x14ac:dyDescent="0.15">
      <c r="C8" s="224"/>
      <c r="D8" s="225" t="s">
        <v>256</v>
      </c>
      <c r="E8" s="226"/>
      <c r="F8" s="227"/>
      <c r="G8" s="228"/>
      <c r="H8" s="229"/>
      <c r="I8" s="230"/>
      <c r="J8" s="223"/>
      <c r="K8" s="223"/>
      <c r="L8" s="223"/>
      <c r="M8" s="223"/>
      <c r="N8" s="223"/>
    </row>
    <row r="9" spans="3:14" x14ac:dyDescent="0.15">
      <c r="C9" s="224"/>
      <c r="D9" s="219" t="s">
        <v>257</v>
      </c>
      <c r="E9" s="231"/>
      <c r="F9" s="227"/>
      <c r="G9" s="228"/>
      <c r="H9" s="229"/>
      <c r="I9" s="230"/>
      <c r="J9" s="223"/>
      <c r="K9" s="223"/>
      <c r="L9" s="223"/>
      <c r="M9" s="223"/>
      <c r="N9" s="223"/>
    </row>
    <row r="10" spans="3:14" ht="15" customHeight="1" x14ac:dyDescent="0.15">
      <c r="C10" s="6" t="s">
        <v>258</v>
      </c>
      <c r="D10" s="232" t="s">
        <v>259</v>
      </c>
      <c r="E10" s="232" t="s">
        <v>260</v>
      </c>
      <c r="F10" s="227">
        <v>7440</v>
      </c>
      <c r="G10" s="233">
        <v>6950</v>
      </c>
      <c r="H10" s="319" t="s">
        <v>261</v>
      </c>
      <c r="I10" s="234"/>
      <c r="J10" s="235"/>
      <c r="K10" s="223"/>
      <c r="L10" s="236"/>
      <c r="M10" s="236"/>
      <c r="N10" s="236"/>
    </row>
    <row r="11" spans="3:14" ht="15" customHeight="1" x14ac:dyDescent="0.15">
      <c r="C11" s="6" t="s">
        <v>262</v>
      </c>
      <c r="D11" s="232" t="s">
        <v>263</v>
      </c>
      <c r="E11" s="232" t="s">
        <v>264</v>
      </c>
      <c r="F11" s="227">
        <v>9560</v>
      </c>
      <c r="G11" s="233">
        <v>8930</v>
      </c>
      <c r="H11" s="329"/>
      <c r="I11" s="237"/>
      <c r="J11" s="235"/>
      <c r="K11" s="223"/>
      <c r="L11" s="236"/>
      <c r="M11" s="236"/>
      <c r="N11" s="236"/>
    </row>
    <row r="12" spans="3:14" ht="15" customHeight="1" x14ac:dyDescent="0.15">
      <c r="C12" s="6" t="s">
        <v>265</v>
      </c>
      <c r="D12" s="232" t="s">
        <v>266</v>
      </c>
      <c r="E12" s="232" t="s">
        <v>267</v>
      </c>
      <c r="F12" s="227">
        <v>9560</v>
      </c>
      <c r="G12" s="233">
        <v>8930</v>
      </c>
      <c r="H12" s="319" t="s">
        <v>261</v>
      </c>
      <c r="I12" s="234"/>
      <c r="J12" s="235"/>
      <c r="K12" s="223"/>
      <c r="L12" s="236"/>
      <c r="M12" s="236"/>
      <c r="N12" s="236"/>
    </row>
    <row r="13" spans="3:14" ht="15" customHeight="1" x14ac:dyDescent="0.15">
      <c r="C13" s="6" t="s">
        <v>268</v>
      </c>
      <c r="D13" s="232" t="s">
        <v>269</v>
      </c>
      <c r="E13" s="232" t="s">
        <v>270</v>
      </c>
      <c r="F13" s="227">
        <v>10370</v>
      </c>
      <c r="G13" s="233">
        <v>9690</v>
      </c>
      <c r="H13" s="320"/>
      <c r="I13" s="238"/>
      <c r="J13" s="235"/>
      <c r="K13" s="223"/>
      <c r="L13" s="236"/>
      <c r="M13" s="236"/>
      <c r="N13" s="236"/>
    </row>
    <row r="14" spans="3:14" ht="15" customHeight="1" x14ac:dyDescent="0.15">
      <c r="C14" s="6" t="s">
        <v>271</v>
      </c>
      <c r="D14" s="232" t="s">
        <v>272</v>
      </c>
      <c r="E14" s="232" t="s">
        <v>273</v>
      </c>
      <c r="F14" s="227">
        <v>10370</v>
      </c>
      <c r="G14" s="233">
        <v>9690</v>
      </c>
      <c r="H14" s="320"/>
      <c r="I14" s="238"/>
      <c r="J14" s="235"/>
      <c r="K14" s="223"/>
      <c r="L14" s="236"/>
      <c r="M14" s="236"/>
      <c r="N14" s="236"/>
    </row>
    <row r="15" spans="3:14" ht="15" customHeight="1" x14ac:dyDescent="0.15">
      <c r="C15" s="6" t="s">
        <v>274</v>
      </c>
      <c r="D15" s="232" t="s">
        <v>275</v>
      </c>
      <c r="E15" s="232" t="s">
        <v>276</v>
      </c>
      <c r="F15" s="227">
        <v>7440</v>
      </c>
      <c r="G15" s="233">
        <v>6950</v>
      </c>
      <c r="H15" s="320"/>
      <c r="I15" s="238"/>
      <c r="J15" s="235"/>
      <c r="K15" s="223"/>
      <c r="L15" s="236"/>
      <c r="M15" s="236"/>
      <c r="N15" s="236"/>
    </row>
    <row r="16" spans="3:14" ht="15" customHeight="1" x14ac:dyDescent="0.15">
      <c r="C16" s="6" t="s">
        <v>277</v>
      </c>
      <c r="D16" s="232" t="s">
        <v>278</v>
      </c>
      <c r="E16" s="232" t="s">
        <v>279</v>
      </c>
      <c r="F16" s="227">
        <v>8260</v>
      </c>
      <c r="G16" s="233">
        <v>7720</v>
      </c>
      <c r="H16" s="320"/>
      <c r="I16" s="238"/>
      <c r="J16" s="235"/>
      <c r="K16" s="223"/>
      <c r="L16" s="236"/>
      <c r="M16" s="236"/>
      <c r="N16" s="236"/>
    </row>
    <row r="17" spans="3:14" ht="15" customHeight="1" x14ac:dyDescent="0.15">
      <c r="C17" s="6" t="s">
        <v>280</v>
      </c>
      <c r="D17" s="232" t="s">
        <v>281</v>
      </c>
      <c r="E17" s="232" t="s">
        <v>282</v>
      </c>
      <c r="F17" s="227">
        <v>8260</v>
      </c>
      <c r="G17" s="233">
        <v>7720</v>
      </c>
      <c r="H17" s="320"/>
      <c r="I17" s="238"/>
      <c r="J17" s="235"/>
      <c r="K17" s="223"/>
      <c r="L17" s="236"/>
      <c r="M17" s="236"/>
      <c r="N17" s="236"/>
    </row>
    <row r="18" spans="3:14" x14ac:dyDescent="0.15">
      <c r="C18" s="6"/>
      <c r="D18" s="239" t="s">
        <v>283</v>
      </c>
      <c r="E18" s="239"/>
      <c r="F18" s="227">
        <v>0</v>
      </c>
      <c r="G18" s="233">
        <v>0</v>
      </c>
      <c r="H18" s="229"/>
      <c r="I18" s="230"/>
      <c r="J18" s="235"/>
      <c r="K18" s="223"/>
      <c r="L18" s="236"/>
      <c r="M18" s="236"/>
      <c r="N18" s="236"/>
    </row>
    <row r="19" spans="3:14" ht="15" customHeight="1" x14ac:dyDescent="0.15">
      <c r="C19" s="6" t="s">
        <v>284</v>
      </c>
      <c r="D19" s="232" t="s">
        <v>285</v>
      </c>
      <c r="E19" s="232" t="s">
        <v>286</v>
      </c>
      <c r="F19" s="227">
        <v>980</v>
      </c>
      <c r="G19" s="233">
        <v>920</v>
      </c>
      <c r="H19" s="330"/>
      <c r="I19" s="240"/>
      <c r="J19" s="235"/>
      <c r="K19" s="223"/>
      <c r="L19" s="236"/>
      <c r="M19" s="236"/>
      <c r="N19" s="236"/>
    </row>
    <row r="20" spans="3:14" ht="15" customHeight="1" x14ac:dyDescent="0.15">
      <c r="C20" s="6" t="s">
        <v>287</v>
      </c>
      <c r="D20" s="232" t="s">
        <v>288</v>
      </c>
      <c r="E20" s="232" t="s">
        <v>289</v>
      </c>
      <c r="F20" s="227">
        <v>980</v>
      </c>
      <c r="G20" s="233">
        <v>920</v>
      </c>
      <c r="H20" s="330"/>
      <c r="I20" s="240"/>
      <c r="J20" s="235"/>
      <c r="K20" s="223"/>
      <c r="L20" s="236"/>
      <c r="M20" s="236"/>
      <c r="N20" s="236"/>
    </row>
    <row r="21" spans="3:14" x14ac:dyDescent="0.15">
      <c r="C21" s="6"/>
      <c r="D21" s="241" t="s">
        <v>290</v>
      </c>
      <c r="E21" s="241"/>
      <c r="F21" s="227">
        <v>0</v>
      </c>
      <c r="G21" s="233">
        <v>0</v>
      </c>
      <c r="H21" s="229"/>
      <c r="I21" s="230"/>
      <c r="J21" s="235"/>
      <c r="K21" s="223"/>
      <c r="L21" s="236"/>
      <c r="M21" s="236"/>
      <c r="N21" s="236"/>
    </row>
    <row r="22" spans="3:14" ht="15" customHeight="1" x14ac:dyDescent="0.15">
      <c r="C22" s="6" t="s">
        <v>145</v>
      </c>
      <c r="D22" s="232" t="s">
        <v>146</v>
      </c>
      <c r="E22" s="232" t="s">
        <v>1182</v>
      </c>
      <c r="F22" s="227">
        <v>9780</v>
      </c>
      <c r="G22" s="233">
        <v>9140</v>
      </c>
      <c r="H22" s="319" t="s">
        <v>261</v>
      </c>
      <c r="I22" s="234"/>
      <c r="J22" s="235"/>
      <c r="K22" s="223"/>
      <c r="L22" s="236"/>
      <c r="M22" s="236"/>
      <c r="N22" s="236"/>
    </row>
    <row r="23" spans="3:14" ht="15" customHeight="1" x14ac:dyDescent="0.15">
      <c r="C23" s="6" t="s">
        <v>152</v>
      </c>
      <c r="D23" s="232" t="s">
        <v>153</v>
      </c>
      <c r="E23" s="232" t="s">
        <v>1183</v>
      </c>
      <c r="F23" s="227">
        <v>9780</v>
      </c>
      <c r="G23" s="233">
        <v>9140</v>
      </c>
      <c r="H23" s="320"/>
      <c r="I23" s="238"/>
      <c r="J23" s="235"/>
      <c r="K23" s="223"/>
      <c r="L23" s="236"/>
      <c r="M23" s="236"/>
      <c r="N23" s="236"/>
    </row>
    <row r="24" spans="3:14" ht="15" customHeight="1" x14ac:dyDescent="0.15">
      <c r="C24" s="6" t="s">
        <v>293</v>
      </c>
      <c r="D24" s="232" t="s">
        <v>294</v>
      </c>
      <c r="E24" s="232" t="s">
        <v>1184</v>
      </c>
      <c r="F24" s="227">
        <v>11770</v>
      </c>
      <c r="G24" s="233">
        <v>11000</v>
      </c>
      <c r="H24" s="320"/>
      <c r="I24" s="238"/>
      <c r="J24" s="235"/>
      <c r="K24" s="223"/>
      <c r="L24" s="236"/>
      <c r="M24" s="236"/>
      <c r="N24" s="236"/>
    </row>
    <row r="25" spans="3:14" ht="15" customHeight="1" x14ac:dyDescent="0.15">
      <c r="C25" s="6" t="s">
        <v>296</v>
      </c>
      <c r="D25" s="232" t="s">
        <v>297</v>
      </c>
      <c r="E25" s="232" t="s">
        <v>1185</v>
      </c>
      <c r="F25" s="227">
        <v>11770</v>
      </c>
      <c r="G25" s="233">
        <v>11000</v>
      </c>
      <c r="H25" s="320"/>
      <c r="I25" s="238"/>
      <c r="J25" s="235"/>
      <c r="K25" s="223"/>
      <c r="L25" s="236"/>
      <c r="M25" s="236"/>
      <c r="N25" s="236"/>
    </row>
    <row r="26" spans="3:14" ht="15" customHeight="1" x14ac:dyDescent="0.15">
      <c r="C26" s="6" t="s">
        <v>299</v>
      </c>
      <c r="D26" s="232" t="s">
        <v>300</v>
      </c>
      <c r="E26" s="232" t="s">
        <v>1186</v>
      </c>
      <c r="F26" s="227">
        <v>9390</v>
      </c>
      <c r="G26" s="233">
        <v>8780</v>
      </c>
      <c r="H26" s="320"/>
      <c r="I26" s="238"/>
      <c r="J26" s="235"/>
      <c r="K26" s="223"/>
      <c r="L26" s="236"/>
      <c r="M26" s="236"/>
      <c r="N26" s="236"/>
    </row>
    <row r="27" spans="3:14" ht="15" customHeight="1" x14ac:dyDescent="0.15">
      <c r="C27" s="6" t="s">
        <v>302</v>
      </c>
      <c r="D27" s="232" t="s">
        <v>303</v>
      </c>
      <c r="E27" s="232" t="s">
        <v>1187</v>
      </c>
      <c r="F27" s="227">
        <v>9390</v>
      </c>
      <c r="G27" s="233">
        <v>8780</v>
      </c>
      <c r="H27" s="320"/>
      <c r="I27" s="238"/>
      <c r="J27" s="235"/>
      <c r="K27" s="223"/>
      <c r="L27" s="236"/>
      <c r="M27" s="236"/>
      <c r="N27" s="236"/>
    </row>
    <row r="28" spans="3:14" ht="15" customHeight="1" x14ac:dyDescent="0.15">
      <c r="C28" s="6" t="s">
        <v>305</v>
      </c>
      <c r="D28" s="232" t="s">
        <v>306</v>
      </c>
      <c r="E28" s="232" t="s">
        <v>1188</v>
      </c>
      <c r="F28" s="227">
        <v>11380</v>
      </c>
      <c r="G28" s="233">
        <v>10640</v>
      </c>
      <c r="H28" s="320"/>
      <c r="I28" s="238"/>
      <c r="J28" s="235"/>
      <c r="K28" s="223"/>
      <c r="L28" s="236"/>
      <c r="M28" s="236"/>
      <c r="N28" s="236"/>
    </row>
    <row r="29" spans="3:14" ht="15" customHeight="1" x14ac:dyDescent="0.15">
      <c r="C29" s="6" t="s">
        <v>308</v>
      </c>
      <c r="D29" s="232" t="s">
        <v>309</v>
      </c>
      <c r="E29" s="232" t="s">
        <v>1189</v>
      </c>
      <c r="F29" s="227">
        <v>9390</v>
      </c>
      <c r="G29" s="233">
        <v>8780</v>
      </c>
      <c r="H29" s="320"/>
      <c r="I29" s="238"/>
      <c r="J29" s="235"/>
      <c r="K29" s="223"/>
      <c r="L29" s="236"/>
      <c r="M29" s="236"/>
      <c r="N29" s="236"/>
    </row>
    <row r="30" spans="3:14" ht="15" customHeight="1" x14ac:dyDescent="0.15">
      <c r="C30" s="6" t="s">
        <v>311</v>
      </c>
      <c r="D30" s="232" t="s">
        <v>312</v>
      </c>
      <c r="E30" s="232" t="s">
        <v>1190</v>
      </c>
      <c r="F30" s="227">
        <v>9390</v>
      </c>
      <c r="G30" s="233">
        <v>8780</v>
      </c>
      <c r="H30" s="320"/>
      <c r="I30" s="238"/>
      <c r="J30" s="235"/>
      <c r="K30" s="223"/>
      <c r="L30" s="236"/>
      <c r="M30" s="236"/>
      <c r="N30" s="236"/>
    </row>
    <row r="31" spans="3:14" ht="15" customHeight="1" x14ac:dyDescent="0.15">
      <c r="C31" s="6" t="s">
        <v>314</v>
      </c>
      <c r="D31" s="232" t="s">
        <v>315</v>
      </c>
      <c r="E31" s="232" t="s">
        <v>1191</v>
      </c>
      <c r="F31" s="227">
        <v>11380</v>
      </c>
      <c r="G31" s="233">
        <v>10640</v>
      </c>
      <c r="H31" s="320"/>
      <c r="I31" s="238"/>
      <c r="J31" s="235"/>
      <c r="K31" s="223"/>
      <c r="L31" s="236"/>
      <c r="M31" s="236"/>
      <c r="N31" s="236"/>
    </row>
    <row r="32" spans="3:14" ht="15" customHeight="1" x14ac:dyDescent="0.15">
      <c r="C32" s="6" t="s">
        <v>317</v>
      </c>
      <c r="D32" s="232" t="s">
        <v>318</v>
      </c>
      <c r="E32" s="232" t="s">
        <v>1192</v>
      </c>
      <c r="F32" s="227">
        <v>9780</v>
      </c>
      <c r="G32" s="233">
        <v>9140</v>
      </c>
      <c r="H32" s="320"/>
      <c r="I32" s="238"/>
      <c r="J32" s="235"/>
      <c r="K32" s="223"/>
      <c r="L32" s="236"/>
      <c r="M32" s="236"/>
      <c r="N32" s="236"/>
    </row>
    <row r="33" spans="3:14" ht="15" customHeight="1" x14ac:dyDescent="0.15">
      <c r="C33" s="6" t="s">
        <v>320</v>
      </c>
      <c r="D33" s="232" t="s">
        <v>321</v>
      </c>
      <c r="E33" s="232" t="s">
        <v>1193</v>
      </c>
      <c r="F33" s="227">
        <v>9780</v>
      </c>
      <c r="G33" s="233">
        <v>9140</v>
      </c>
      <c r="H33" s="320"/>
      <c r="I33" s="238"/>
      <c r="J33" s="235"/>
      <c r="K33" s="223"/>
      <c r="L33" s="236"/>
      <c r="M33" s="236"/>
      <c r="N33" s="236"/>
    </row>
    <row r="34" spans="3:14" ht="15" customHeight="1" x14ac:dyDescent="0.15">
      <c r="C34" s="6" t="s">
        <v>323</v>
      </c>
      <c r="D34" s="232" t="s">
        <v>324</v>
      </c>
      <c r="E34" s="232" t="s">
        <v>1194</v>
      </c>
      <c r="F34" s="227">
        <v>11770</v>
      </c>
      <c r="G34" s="233">
        <v>11000</v>
      </c>
      <c r="H34" s="320"/>
      <c r="I34" s="238"/>
      <c r="J34" s="235"/>
      <c r="K34" s="223"/>
      <c r="L34" s="236"/>
      <c r="M34" s="236"/>
      <c r="N34" s="236"/>
    </row>
    <row r="35" spans="3:14" ht="15" customHeight="1" x14ac:dyDescent="0.15">
      <c r="C35" s="6" t="s">
        <v>326</v>
      </c>
      <c r="D35" s="232" t="s">
        <v>327</v>
      </c>
      <c r="E35" s="232" t="s">
        <v>1195</v>
      </c>
      <c r="F35" s="227">
        <v>11770</v>
      </c>
      <c r="G35" s="233">
        <v>11000</v>
      </c>
      <c r="H35" s="320"/>
      <c r="I35" s="238"/>
      <c r="J35" s="235"/>
      <c r="K35" s="223"/>
      <c r="L35" s="236"/>
      <c r="M35" s="236"/>
      <c r="N35" s="236"/>
    </row>
    <row r="36" spans="3:14" ht="15" customHeight="1" x14ac:dyDescent="0.15">
      <c r="C36" s="6" t="s">
        <v>329</v>
      </c>
      <c r="D36" s="232" t="s">
        <v>330</v>
      </c>
      <c r="E36" s="232" t="s">
        <v>331</v>
      </c>
      <c r="F36" s="227">
        <v>6140</v>
      </c>
      <c r="G36" s="233">
        <v>5740</v>
      </c>
      <c r="H36" s="319" t="s">
        <v>261</v>
      </c>
      <c r="I36" s="237" t="s">
        <v>332</v>
      </c>
      <c r="J36" s="235"/>
      <c r="K36" s="223"/>
      <c r="L36" s="236"/>
      <c r="M36" s="236"/>
      <c r="N36" s="236"/>
    </row>
    <row r="37" spans="3:14" ht="15" customHeight="1" x14ac:dyDescent="0.15">
      <c r="C37" s="6" t="s">
        <v>333</v>
      </c>
      <c r="D37" s="232" t="s">
        <v>334</v>
      </c>
      <c r="E37" s="232" t="s">
        <v>335</v>
      </c>
      <c r="F37" s="227">
        <v>6140</v>
      </c>
      <c r="G37" s="233">
        <v>5740</v>
      </c>
      <c r="H37" s="320"/>
      <c r="I37" s="237"/>
      <c r="J37" s="235"/>
      <c r="K37" s="223"/>
      <c r="L37" s="236"/>
      <c r="M37" s="236"/>
      <c r="N37" s="236"/>
    </row>
    <row r="38" spans="3:14" ht="15" customHeight="1" x14ac:dyDescent="0.15">
      <c r="C38" s="6" t="s">
        <v>336</v>
      </c>
      <c r="D38" s="232" t="s">
        <v>337</v>
      </c>
      <c r="E38" s="232" t="s">
        <v>338</v>
      </c>
      <c r="F38" s="227">
        <v>6470</v>
      </c>
      <c r="G38" s="233">
        <v>6050</v>
      </c>
      <c r="H38" s="320"/>
      <c r="I38" s="237"/>
      <c r="J38" s="235"/>
      <c r="K38" s="223"/>
      <c r="L38" s="236"/>
      <c r="M38" s="236"/>
      <c r="N38" s="236"/>
    </row>
    <row r="39" spans="3:14" ht="15" customHeight="1" x14ac:dyDescent="0.15">
      <c r="C39" s="6" t="s">
        <v>339</v>
      </c>
      <c r="D39" s="232" t="s">
        <v>340</v>
      </c>
      <c r="E39" s="232" t="s">
        <v>341</v>
      </c>
      <c r="F39" s="227">
        <v>6470</v>
      </c>
      <c r="G39" s="233">
        <v>6050</v>
      </c>
      <c r="H39" s="320"/>
      <c r="I39" s="237"/>
      <c r="J39" s="235"/>
      <c r="K39" s="223"/>
      <c r="L39" s="236"/>
      <c r="M39" s="236"/>
      <c r="N39" s="236"/>
    </row>
    <row r="40" spans="3:14" ht="15" customHeight="1" x14ac:dyDescent="0.15">
      <c r="C40" s="6" t="s">
        <v>342</v>
      </c>
      <c r="D40" s="232" t="s">
        <v>343</v>
      </c>
      <c r="E40" s="232" t="s">
        <v>1196</v>
      </c>
      <c r="F40" s="227">
        <v>8740</v>
      </c>
      <c r="G40" s="233">
        <v>8170</v>
      </c>
      <c r="H40" s="319" t="s">
        <v>261</v>
      </c>
      <c r="I40" s="237" t="s">
        <v>332</v>
      </c>
      <c r="J40" s="235"/>
      <c r="K40" s="223"/>
      <c r="L40" s="236"/>
      <c r="M40" s="236"/>
      <c r="N40" s="236"/>
    </row>
    <row r="41" spans="3:14" ht="15" customHeight="1" x14ac:dyDescent="0.15">
      <c r="C41" s="6" t="s">
        <v>345</v>
      </c>
      <c r="D41" s="232" t="s">
        <v>346</v>
      </c>
      <c r="E41" s="232" t="s">
        <v>1197</v>
      </c>
      <c r="F41" s="227">
        <v>8740</v>
      </c>
      <c r="G41" s="233">
        <v>8170</v>
      </c>
      <c r="H41" s="320"/>
      <c r="I41" s="237"/>
      <c r="J41" s="235"/>
      <c r="K41" s="223"/>
      <c r="L41" s="236"/>
      <c r="M41" s="236"/>
      <c r="N41" s="236"/>
    </row>
    <row r="42" spans="3:14" ht="15" customHeight="1" x14ac:dyDescent="0.15">
      <c r="C42" s="6" t="s">
        <v>348</v>
      </c>
      <c r="D42" s="232" t="s">
        <v>349</v>
      </c>
      <c r="E42" s="232" t="s">
        <v>1198</v>
      </c>
      <c r="F42" s="227">
        <v>8740</v>
      </c>
      <c r="G42" s="233">
        <v>8170</v>
      </c>
      <c r="H42" s="320"/>
      <c r="I42" s="237"/>
      <c r="J42" s="235"/>
      <c r="K42" s="223"/>
      <c r="L42" s="236"/>
      <c r="M42" s="236"/>
      <c r="N42" s="236"/>
    </row>
    <row r="43" spans="3:14" ht="15" customHeight="1" x14ac:dyDescent="0.15">
      <c r="C43" s="6" t="s">
        <v>351</v>
      </c>
      <c r="D43" s="232" t="s">
        <v>352</v>
      </c>
      <c r="E43" s="232" t="s">
        <v>1199</v>
      </c>
      <c r="F43" s="227">
        <v>8740</v>
      </c>
      <c r="G43" s="233">
        <v>8170</v>
      </c>
      <c r="H43" s="320"/>
      <c r="I43" s="237"/>
      <c r="J43" s="235"/>
      <c r="K43" s="223"/>
      <c r="L43" s="236"/>
      <c r="M43" s="236"/>
      <c r="N43" s="236"/>
    </row>
    <row r="44" spans="3:14" ht="15" customHeight="1" x14ac:dyDescent="0.15">
      <c r="C44" s="6" t="s">
        <v>354</v>
      </c>
      <c r="D44" s="232" t="s">
        <v>355</v>
      </c>
      <c r="E44" s="232" t="s">
        <v>1200</v>
      </c>
      <c r="F44" s="227">
        <v>8420</v>
      </c>
      <c r="G44" s="233">
        <v>7870</v>
      </c>
      <c r="H44" s="320"/>
      <c r="I44" s="237"/>
      <c r="J44" s="235"/>
      <c r="K44" s="223"/>
      <c r="L44" s="236"/>
      <c r="M44" s="236"/>
      <c r="N44" s="236"/>
    </row>
    <row r="45" spans="3:14" ht="15" customHeight="1" x14ac:dyDescent="0.15">
      <c r="C45" s="6" t="s">
        <v>357</v>
      </c>
      <c r="D45" s="232" t="s">
        <v>358</v>
      </c>
      <c r="E45" s="232" t="s">
        <v>1201</v>
      </c>
      <c r="F45" s="227">
        <v>8420</v>
      </c>
      <c r="G45" s="233">
        <v>7870</v>
      </c>
      <c r="H45" s="320"/>
      <c r="I45" s="237"/>
      <c r="J45" s="235"/>
      <c r="K45" s="223"/>
      <c r="L45" s="236"/>
      <c r="M45" s="236"/>
      <c r="N45" s="236"/>
    </row>
    <row r="46" spans="3:14" ht="15" customHeight="1" x14ac:dyDescent="0.15">
      <c r="C46" s="6" t="s">
        <v>360</v>
      </c>
      <c r="D46" s="232" t="s">
        <v>361</v>
      </c>
      <c r="E46" s="232" t="s">
        <v>1202</v>
      </c>
      <c r="F46" s="227">
        <v>8420</v>
      </c>
      <c r="G46" s="233">
        <v>7870</v>
      </c>
      <c r="H46" s="320"/>
      <c r="I46" s="237"/>
      <c r="J46" s="235"/>
      <c r="K46" s="223"/>
      <c r="L46" s="236"/>
      <c r="M46" s="236"/>
      <c r="N46" s="236"/>
    </row>
    <row r="47" spans="3:14" ht="15" customHeight="1" x14ac:dyDescent="0.15">
      <c r="C47" s="6" t="s">
        <v>363</v>
      </c>
      <c r="D47" s="232" t="s">
        <v>364</v>
      </c>
      <c r="E47" s="232" t="s">
        <v>1203</v>
      </c>
      <c r="F47" s="227">
        <v>8420</v>
      </c>
      <c r="G47" s="233">
        <v>7870</v>
      </c>
      <c r="H47" s="320"/>
      <c r="I47" s="237"/>
      <c r="J47" s="235"/>
      <c r="K47" s="223"/>
      <c r="L47" s="236"/>
      <c r="M47" s="236"/>
      <c r="N47" s="236"/>
    </row>
    <row r="48" spans="3:14" ht="15" customHeight="1" x14ac:dyDescent="0.15">
      <c r="C48" s="6" t="s">
        <v>366</v>
      </c>
      <c r="D48" s="232" t="s">
        <v>367</v>
      </c>
      <c r="E48" s="232" t="s">
        <v>1204</v>
      </c>
      <c r="F48" s="227">
        <v>10370</v>
      </c>
      <c r="G48" s="233">
        <v>9690</v>
      </c>
      <c r="H48" s="320"/>
      <c r="I48" s="237"/>
      <c r="J48" s="235"/>
      <c r="K48" s="223"/>
      <c r="L48" s="236"/>
      <c r="M48" s="236"/>
      <c r="N48" s="236"/>
    </row>
    <row r="49" spans="3:14" ht="15" customHeight="1" x14ac:dyDescent="0.15">
      <c r="C49" s="6" t="s">
        <v>369</v>
      </c>
      <c r="D49" s="232" t="s">
        <v>370</v>
      </c>
      <c r="E49" s="232" t="s">
        <v>1205</v>
      </c>
      <c r="F49" s="227">
        <v>10370</v>
      </c>
      <c r="G49" s="233">
        <v>9690</v>
      </c>
      <c r="H49" s="320"/>
      <c r="I49" s="237"/>
      <c r="J49" s="235"/>
      <c r="K49" s="223"/>
      <c r="L49" s="236"/>
      <c r="M49" s="236"/>
      <c r="N49" s="236"/>
    </row>
    <row r="50" spans="3:14" ht="15" customHeight="1" x14ac:dyDescent="0.15">
      <c r="C50" s="6" t="s">
        <v>372</v>
      </c>
      <c r="D50" s="232" t="s">
        <v>373</v>
      </c>
      <c r="E50" s="232" t="s">
        <v>1206</v>
      </c>
      <c r="F50" s="227">
        <v>10370</v>
      </c>
      <c r="G50" s="233">
        <v>9690</v>
      </c>
      <c r="H50" s="320"/>
      <c r="I50" s="237"/>
      <c r="J50" s="235"/>
      <c r="K50" s="223"/>
      <c r="L50" s="236"/>
      <c r="M50" s="236"/>
      <c r="N50" s="236"/>
    </row>
    <row r="51" spans="3:14" ht="15" customHeight="1" x14ac:dyDescent="0.15">
      <c r="C51" s="6" t="s">
        <v>375</v>
      </c>
      <c r="D51" s="232" t="s">
        <v>376</v>
      </c>
      <c r="E51" s="232" t="s">
        <v>1207</v>
      </c>
      <c r="F51" s="227">
        <v>10370</v>
      </c>
      <c r="G51" s="233">
        <v>9690</v>
      </c>
      <c r="H51" s="320"/>
      <c r="I51" s="237"/>
      <c r="J51" s="235"/>
      <c r="K51" s="223"/>
      <c r="L51" s="236"/>
      <c r="M51" s="236"/>
      <c r="N51" s="236"/>
    </row>
    <row r="52" spans="3:14" ht="15" customHeight="1" x14ac:dyDescent="0.15">
      <c r="C52" s="6" t="s">
        <v>378</v>
      </c>
      <c r="D52" s="232" t="s">
        <v>379</v>
      </c>
      <c r="E52" s="232" t="s">
        <v>1208</v>
      </c>
      <c r="F52" s="227">
        <v>10040</v>
      </c>
      <c r="G52" s="233">
        <v>9380</v>
      </c>
      <c r="H52" s="320"/>
      <c r="I52" s="237"/>
      <c r="J52" s="235"/>
      <c r="K52" s="223"/>
      <c r="L52" s="236"/>
      <c r="M52" s="236"/>
      <c r="N52" s="236"/>
    </row>
    <row r="53" spans="3:14" ht="15" customHeight="1" x14ac:dyDescent="0.15">
      <c r="C53" s="6" t="s">
        <v>381</v>
      </c>
      <c r="D53" s="232" t="s">
        <v>382</v>
      </c>
      <c r="E53" s="232" t="s">
        <v>1209</v>
      </c>
      <c r="F53" s="227">
        <v>10040</v>
      </c>
      <c r="G53" s="233">
        <v>9380</v>
      </c>
      <c r="H53" s="329"/>
      <c r="I53" s="237"/>
      <c r="J53" s="235"/>
      <c r="K53" s="223"/>
      <c r="L53" s="236"/>
      <c r="M53" s="236"/>
      <c r="N53" s="236"/>
    </row>
    <row r="54" spans="3:14" ht="15" customHeight="1" x14ac:dyDescent="0.15">
      <c r="C54" s="6" t="s">
        <v>384</v>
      </c>
      <c r="D54" s="232" t="s">
        <v>385</v>
      </c>
      <c r="E54" s="232" t="s">
        <v>1210</v>
      </c>
      <c r="F54" s="227">
        <v>10690</v>
      </c>
      <c r="G54" s="233">
        <v>9990</v>
      </c>
      <c r="H54" s="319" t="s">
        <v>261</v>
      </c>
      <c r="I54" s="237" t="s">
        <v>332</v>
      </c>
      <c r="J54" s="235"/>
      <c r="K54" s="223"/>
      <c r="L54" s="236"/>
      <c r="M54" s="236"/>
      <c r="N54" s="236"/>
    </row>
    <row r="55" spans="3:14" ht="15" customHeight="1" x14ac:dyDescent="0.15">
      <c r="C55" s="6" t="s">
        <v>157</v>
      </c>
      <c r="D55" s="232" t="s">
        <v>158</v>
      </c>
      <c r="E55" s="232" t="s">
        <v>1211</v>
      </c>
      <c r="F55" s="227">
        <v>10690</v>
      </c>
      <c r="G55" s="233">
        <v>9990</v>
      </c>
      <c r="H55" s="320"/>
      <c r="I55" s="237"/>
      <c r="J55" s="235"/>
      <c r="K55" s="223"/>
      <c r="L55" s="236"/>
      <c r="M55" s="236"/>
      <c r="N55" s="236"/>
    </row>
    <row r="56" spans="3:14" ht="15" customHeight="1" x14ac:dyDescent="0.15">
      <c r="C56" s="6" t="s">
        <v>387</v>
      </c>
      <c r="D56" s="232" t="s">
        <v>388</v>
      </c>
      <c r="E56" s="232" t="s">
        <v>1212</v>
      </c>
      <c r="F56" s="227">
        <v>10690</v>
      </c>
      <c r="G56" s="233">
        <v>9990</v>
      </c>
      <c r="H56" s="320"/>
      <c r="I56" s="237"/>
      <c r="J56" s="235"/>
      <c r="K56" s="223"/>
      <c r="L56" s="236"/>
      <c r="M56" s="236"/>
      <c r="N56" s="236"/>
    </row>
    <row r="57" spans="3:14" ht="15" customHeight="1" x14ac:dyDescent="0.15">
      <c r="C57" s="6" t="s">
        <v>390</v>
      </c>
      <c r="D57" s="232" t="s">
        <v>391</v>
      </c>
      <c r="E57" s="232" t="s">
        <v>1213</v>
      </c>
      <c r="F57" s="227">
        <v>10690</v>
      </c>
      <c r="G57" s="233">
        <v>9990</v>
      </c>
      <c r="H57" s="320"/>
      <c r="I57" s="237"/>
      <c r="J57" s="235"/>
      <c r="K57" s="223"/>
      <c r="L57" s="236"/>
      <c r="M57" s="236"/>
      <c r="N57" s="236"/>
    </row>
    <row r="58" spans="3:14" ht="15" customHeight="1" x14ac:dyDescent="0.15">
      <c r="C58" s="6" t="s">
        <v>393</v>
      </c>
      <c r="D58" s="232" t="s">
        <v>394</v>
      </c>
      <c r="E58" s="232" t="s">
        <v>1214</v>
      </c>
      <c r="F58" s="227">
        <v>12640</v>
      </c>
      <c r="G58" s="233">
        <v>11810</v>
      </c>
      <c r="H58" s="320"/>
      <c r="I58" s="237"/>
      <c r="J58" s="235"/>
      <c r="K58" s="223"/>
      <c r="L58" s="236"/>
      <c r="M58" s="236"/>
      <c r="N58" s="236"/>
    </row>
    <row r="59" spans="3:14" ht="15" customHeight="1" x14ac:dyDescent="0.15">
      <c r="C59" s="6" t="s">
        <v>396</v>
      </c>
      <c r="D59" s="232" t="s">
        <v>397</v>
      </c>
      <c r="E59" s="232" t="s">
        <v>1215</v>
      </c>
      <c r="F59" s="227">
        <v>12640</v>
      </c>
      <c r="G59" s="233">
        <v>11810</v>
      </c>
      <c r="H59" s="320"/>
      <c r="I59" s="237"/>
      <c r="J59" s="235"/>
      <c r="K59" s="223"/>
      <c r="L59" s="236"/>
      <c r="M59" s="236"/>
      <c r="N59" s="236"/>
    </row>
    <row r="60" spans="3:14" ht="15" customHeight="1" x14ac:dyDescent="0.15">
      <c r="C60" s="6" t="s">
        <v>399</v>
      </c>
      <c r="D60" s="232" t="s">
        <v>400</v>
      </c>
      <c r="E60" s="232" t="s">
        <v>1216</v>
      </c>
      <c r="F60" s="227">
        <v>12640</v>
      </c>
      <c r="G60" s="233">
        <v>11810</v>
      </c>
      <c r="H60" s="320"/>
      <c r="I60" s="237"/>
      <c r="J60" s="235"/>
      <c r="K60" s="223"/>
      <c r="L60" s="236"/>
      <c r="M60" s="236"/>
      <c r="N60" s="236"/>
    </row>
    <row r="61" spans="3:14" ht="15" customHeight="1" x14ac:dyDescent="0.15">
      <c r="C61" s="6" t="s">
        <v>402</v>
      </c>
      <c r="D61" s="232" t="s">
        <v>403</v>
      </c>
      <c r="E61" s="232" t="s">
        <v>1217</v>
      </c>
      <c r="F61" s="227">
        <v>12640</v>
      </c>
      <c r="G61" s="233">
        <v>11810</v>
      </c>
      <c r="H61" s="329"/>
      <c r="I61" s="237"/>
      <c r="J61" s="235"/>
      <c r="K61" s="223"/>
      <c r="L61" s="236"/>
      <c r="M61" s="236"/>
      <c r="N61" s="236"/>
    </row>
    <row r="62" spans="3:14" x14ac:dyDescent="0.15">
      <c r="C62" s="6"/>
      <c r="D62" s="242" t="s">
        <v>405</v>
      </c>
      <c r="E62" s="242"/>
      <c r="F62" s="227">
        <v>0</v>
      </c>
      <c r="G62" s="233">
        <v>0</v>
      </c>
      <c r="H62" s="229"/>
      <c r="I62" s="230"/>
      <c r="J62" s="235"/>
      <c r="K62" s="223"/>
      <c r="L62" s="236"/>
      <c r="M62" s="236"/>
      <c r="N62" s="236"/>
    </row>
    <row r="63" spans="3:14" ht="15" customHeight="1" x14ac:dyDescent="0.15">
      <c r="C63" s="6" t="s">
        <v>406</v>
      </c>
      <c r="D63" s="232" t="s">
        <v>407</v>
      </c>
      <c r="E63" s="232" t="s">
        <v>408</v>
      </c>
      <c r="F63" s="227">
        <v>720</v>
      </c>
      <c r="G63" s="233">
        <v>670</v>
      </c>
      <c r="H63" s="330"/>
      <c r="I63" s="240"/>
      <c r="J63" s="235"/>
      <c r="K63" s="223"/>
      <c r="L63" s="236"/>
      <c r="M63" s="236"/>
      <c r="N63" s="236"/>
    </row>
    <row r="64" spans="3:14" ht="15" customHeight="1" x14ac:dyDescent="0.15">
      <c r="C64" s="6" t="s">
        <v>409</v>
      </c>
      <c r="D64" s="232" t="s">
        <v>410</v>
      </c>
      <c r="E64" s="232" t="s">
        <v>411</v>
      </c>
      <c r="F64" s="227">
        <v>720</v>
      </c>
      <c r="G64" s="233">
        <v>670</v>
      </c>
      <c r="H64" s="330"/>
      <c r="I64" s="240"/>
      <c r="J64" s="235"/>
      <c r="K64" s="223"/>
      <c r="L64" s="236"/>
      <c r="M64" s="236"/>
      <c r="N64" s="236"/>
    </row>
    <row r="65" spans="3:14" ht="15" customHeight="1" x14ac:dyDescent="0.15">
      <c r="C65" s="6" t="s">
        <v>412</v>
      </c>
      <c r="D65" s="232" t="s">
        <v>413</v>
      </c>
      <c r="E65" s="232" t="s">
        <v>414</v>
      </c>
      <c r="F65" s="227">
        <v>1140</v>
      </c>
      <c r="G65" s="233">
        <v>1070</v>
      </c>
      <c r="H65" s="330"/>
      <c r="I65" s="240"/>
      <c r="J65" s="235"/>
      <c r="K65" s="223"/>
      <c r="L65" s="236"/>
      <c r="M65" s="236"/>
      <c r="N65" s="236"/>
    </row>
    <row r="66" spans="3:14" ht="15" customHeight="1" x14ac:dyDescent="0.15">
      <c r="C66" s="6" t="s">
        <v>415</v>
      </c>
      <c r="D66" s="232" t="s">
        <v>416</v>
      </c>
      <c r="E66" s="232" t="s">
        <v>417</v>
      </c>
      <c r="F66" s="227">
        <v>1630</v>
      </c>
      <c r="G66" s="233">
        <v>1520</v>
      </c>
      <c r="H66" s="330"/>
      <c r="I66" s="240"/>
      <c r="J66" s="235"/>
      <c r="K66" s="223"/>
      <c r="L66" s="236"/>
      <c r="M66" s="236"/>
      <c r="N66" s="236"/>
    </row>
    <row r="67" spans="3:14" ht="15" customHeight="1" x14ac:dyDescent="0.15">
      <c r="C67" s="6" t="s">
        <v>418</v>
      </c>
      <c r="D67" s="232" t="s">
        <v>419</v>
      </c>
      <c r="E67" s="232" t="s">
        <v>420</v>
      </c>
      <c r="F67" s="227">
        <v>3190</v>
      </c>
      <c r="G67" s="233">
        <v>2980</v>
      </c>
      <c r="H67" s="330"/>
      <c r="I67" s="240"/>
      <c r="J67" s="235"/>
      <c r="K67" s="223"/>
      <c r="L67" s="236"/>
      <c r="M67" s="236"/>
      <c r="N67" s="236"/>
    </row>
    <row r="68" spans="3:14" ht="15" customHeight="1" x14ac:dyDescent="0.15">
      <c r="C68" s="6" t="s">
        <v>421</v>
      </c>
      <c r="D68" s="232" t="s">
        <v>422</v>
      </c>
      <c r="E68" s="232" t="s">
        <v>423</v>
      </c>
      <c r="F68" s="227">
        <v>1370</v>
      </c>
      <c r="G68" s="233">
        <v>1280</v>
      </c>
      <c r="H68" s="330"/>
      <c r="I68" s="240"/>
      <c r="J68" s="235"/>
      <c r="K68" s="223"/>
      <c r="L68" s="236"/>
      <c r="M68" s="236"/>
      <c r="N68" s="236"/>
    </row>
    <row r="69" spans="3:14" ht="15" customHeight="1" x14ac:dyDescent="0.15">
      <c r="C69" s="6" t="s">
        <v>424</v>
      </c>
      <c r="D69" s="232" t="s">
        <v>425</v>
      </c>
      <c r="E69" s="232" t="s">
        <v>426</v>
      </c>
      <c r="F69" s="227">
        <v>1370</v>
      </c>
      <c r="G69" s="233">
        <v>1280</v>
      </c>
      <c r="H69" s="330"/>
      <c r="I69" s="240"/>
      <c r="J69" s="235"/>
      <c r="K69" s="223"/>
      <c r="L69" s="236"/>
      <c r="M69" s="236"/>
      <c r="N69" s="236"/>
    </row>
    <row r="70" spans="3:14" ht="15" customHeight="1" x14ac:dyDescent="0.15">
      <c r="C70" s="6" t="s">
        <v>427</v>
      </c>
      <c r="D70" s="232" t="s">
        <v>428</v>
      </c>
      <c r="E70" s="232" t="s">
        <v>429</v>
      </c>
      <c r="F70" s="227">
        <v>3190</v>
      </c>
      <c r="G70" s="233">
        <v>2980</v>
      </c>
      <c r="H70" s="330"/>
      <c r="I70" s="240"/>
      <c r="J70" s="235"/>
      <c r="K70" s="223"/>
      <c r="L70" s="236"/>
      <c r="M70" s="236"/>
      <c r="N70" s="236"/>
    </row>
    <row r="71" spans="3:14" ht="15" customHeight="1" x14ac:dyDescent="0.15">
      <c r="C71" s="6" t="s">
        <v>430</v>
      </c>
      <c r="D71" s="232" t="s">
        <v>431</v>
      </c>
      <c r="E71" s="232" t="s">
        <v>432</v>
      </c>
      <c r="F71" s="227">
        <v>3190</v>
      </c>
      <c r="G71" s="233">
        <v>2980</v>
      </c>
      <c r="H71" s="330"/>
      <c r="I71" s="240"/>
      <c r="J71" s="235"/>
      <c r="K71" s="223"/>
      <c r="L71" s="236"/>
      <c r="M71" s="236"/>
      <c r="N71" s="236"/>
    </row>
    <row r="72" spans="3:14" ht="15" customHeight="1" x14ac:dyDescent="0.15">
      <c r="C72" s="6" t="s">
        <v>433</v>
      </c>
      <c r="D72" s="232" t="s">
        <v>434</v>
      </c>
      <c r="E72" s="232" t="s">
        <v>435</v>
      </c>
      <c r="F72" s="227">
        <v>910</v>
      </c>
      <c r="G72" s="233">
        <v>850</v>
      </c>
      <c r="H72" s="243"/>
      <c r="I72" s="244"/>
      <c r="J72" s="235"/>
      <c r="K72" s="223"/>
      <c r="L72" s="236"/>
      <c r="M72" s="236"/>
      <c r="N72" s="236"/>
    </row>
    <row r="73" spans="3:14" ht="15" customHeight="1" x14ac:dyDescent="0.15">
      <c r="C73" s="6" t="s">
        <v>436</v>
      </c>
      <c r="D73" s="232" t="s">
        <v>437</v>
      </c>
      <c r="E73" s="232" t="s">
        <v>438</v>
      </c>
      <c r="F73" s="227">
        <v>1070</v>
      </c>
      <c r="G73" s="233">
        <v>1000</v>
      </c>
      <c r="H73" s="243"/>
      <c r="I73" s="244"/>
      <c r="J73" s="235"/>
      <c r="K73" s="223"/>
      <c r="L73" s="236"/>
      <c r="M73" s="236"/>
      <c r="N73" s="236"/>
    </row>
    <row r="74" spans="3:14" ht="15" customHeight="1" x14ac:dyDescent="0.15">
      <c r="C74" s="6" t="s">
        <v>439</v>
      </c>
      <c r="D74" s="232" t="s">
        <v>440</v>
      </c>
      <c r="E74" s="232" t="s">
        <v>441</v>
      </c>
      <c r="F74" s="227">
        <v>910</v>
      </c>
      <c r="G74" s="233">
        <v>850</v>
      </c>
      <c r="H74" s="243"/>
      <c r="I74" s="244"/>
      <c r="J74" s="235"/>
      <c r="K74" s="223"/>
      <c r="L74" s="236"/>
      <c r="M74" s="236"/>
      <c r="N74" s="236"/>
    </row>
    <row r="75" spans="3:14" ht="15" customHeight="1" x14ac:dyDescent="0.15">
      <c r="C75" s="6" t="s">
        <v>442</v>
      </c>
      <c r="D75" s="232" t="s">
        <v>443</v>
      </c>
      <c r="E75" s="232" t="s">
        <v>444</v>
      </c>
      <c r="F75" s="227">
        <v>3930</v>
      </c>
      <c r="G75" s="233">
        <v>3670</v>
      </c>
      <c r="H75" s="243"/>
      <c r="I75" s="244"/>
      <c r="J75" s="235"/>
      <c r="K75" s="223"/>
      <c r="L75" s="236"/>
      <c r="M75" s="236"/>
      <c r="N75" s="236"/>
    </row>
    <row r="76" spans="3:14" ht="15" customHeight="1" x14ac:dyDescent="0.15">
      <c r="C76" s="6" t="s">
        <v>445</v>
      </c>
      <c r="D76" s="232" t="s">
        <v>446</v>
      </c>
      <c r="E76" s="232" t="s">
        <v>447</v>
      </c>
      <c r="F76" s="227">
        <v>3930</v>
      </c>
      <c r="G76" s="233">
        <v>3670</v>
      </c>
      <c r="H76" s="243"/>
      <c r="I76" s="244"/>
      <c r="J76" s="235"/>
      <c r="K76" s="223"/>
      <c r="L76" s="236"/>
      <c r="M76" s="236"/>
      <c r="N76" s="236"/>
    </row>
    <row r="77" spans="3:14" x14ac:dyDescent="0.15">
      <c r="C77" s="6"/>
      <c r="D77" s="245" t="s">
        <v>448</v>
      </c>
      <c r="E77" s="245"/>
      <c r="F77" s="227">
        <v>0</v>
      </c>
      <c r="G77" s="233">
        <v>0</v>
      </c>
      <c r="H77" s="229"/>
      <c r="I77" s="230"/>
      <c r="J77" s="235"/>
      <c r="K77" s="223"/>
      <c r="L77" s="236"/>
      <c r="M77" s="236"/>
      <c r="N77" s="236"/>
    </row>
    <row r="78" spans="3:14" ht="15" customHeight="1" x14ac:dyDescent="0.15">
      <c r="C78" s="6" t="s">
        <v>449</v>
      </c>
      <c r="D78" s="232" t="s">
        <v>450</v>
      </c>
      <c r="E78" s="232" t="s">
        <v>451</v>
      </c>
      <c r="F78" s="227">
        <v>4130</v>
      </c>
      <c r="G78" s="233">
        <v>3860</v>
      </c>
      <c r="H78" s="246"/>
      <c r="I78" s="247"/>
      <c r="J78" s="235"/>
      <c r="K78" s="223"/>
      <c r="L78" s="236"/>
      <c r="M78" s="236"/>
      <c r="N78" s="236"/>
    </row>
    <row r="79" spans="3:14" ht="15" customHeight="1" x14ac:dyDescent="0.15">
      <c r="C79" s="6" t="s">
        <v>452</v>
      </c>
      <c r="D79" s="232" t="s">
        <v>453</v>
      </c>
      <c r="E79" s="232" t="s">
        <v>454</v>
      </c>
      <c r="F79" s="227">
        <v>4130</v>
      </c>
      <c r="G79" s="233">
        <v>3860</v>
      </c>
      <c r="H79" s="248"/>
      <c r="I79" s="240"/>
      <c r="J79" s="235"/>
      <c r="K79" s="223"/>
      <c r="L79" s="236"/>
      <c r="M79" s="236"/>
      <c r="N79" s="236"/>
    </row>
    <row r="80" spans="3:14" ht="15" customHeight="1" x14ac:dyDescent="0.15">
      <c r="C80" s="6" t="s">
        <v>455</v>
      </c>
      <c r="D80" s="232" t="s">
        <v>456</v>
      </c>
      <c r="E80" s="232" t="s">
        <v>457</v>
      </c>
      <c r="F80" s="227">
        <v>810</v>
      </c>
      <c r="G80" s="233">
        <v>760</v>
      </c>
      <c r="H80" s="248"/>
      <c r="I80" s="240"/>
      <c r="J80" s="235"/>
      <c r="K80" s="223"/>
      <c r="L80" s="236"/>
      <c r="M80" s="236"/>
      <c r="N80" s="236"/>
    </row>
    <row r="81" spans="3:14" ht="15" customHeight="1" x14ac:dyDescent="0.15">
      <c r="C81" s="6" t="s">
        <v>458</v>
      </c>
      <c r="D81" s="232" t="s">
        <v>459</v>
      </c>
      <c r="E81" s="232" t="s">
        <v>460</v>
      </c>
      <c r="F81" s="227">
        <v>810</v>
      </c>
      <c r="G81" s="233">
        <v>760</v>
      </c>
      <c r="H81" s="248"/>
      <c r="I81" s="240"/>
      <c r="J81" s="235"/>
      <c r="K81" s="223"/>
      <c r="L81" s="236"/>
      <c r="M81" s="236"/>
      <c r="N81" s="236"/>
    </row>
    <row r="82" spans="3:14" ht="15" customHeight="1" x14ac:dyDescent="0.15">
      <c r="C82" s="6" t="s">
        <v>461</v>
      </c>
      <c r="D82" s="232" t="s">
        <v>462</v>
      </c>
      <c r="E82" s="232" t="s">
        <v>463</v>
      </c>
      <c r="F82" s="227">
        <v>1630</v>
      </c>
      <c r="G82" s="233">
        <v>1520</v>
      </c>
      <c r="H82" s="248"/>
      <c r="I82" s="240"/>
      <c r="J82" s="235"/>
      <c r="K82" s="223"/>
      <c r="L82" s="236"/>
      <c r="M82" s="236"/>
      <c r="N82" s="236"/>
    </row>
    <row r="83" spans="3:14" ht="15" customHeight="1" x14ac:dyDescent="0.15">
      <c r="C83" s="6" t="s">
        <v>464</v>
      </c>
      <c r="D83" s="232" t="s">
        <v>465</v>
      </c>
      <c r="E83" s="232" t="s">
        <v>466</v>
      </c>
      <c r="F83" s="227">
        <v>940</v>
      </c>
      <c r="G83" s="233">
        <v>880</v>
      </c>
      <c r="H83" s="248"/>
      <c r="I83" s="240"/>
      <c r="J83" s="235"/>
      <c r="K83" s="223"/>
      <c r="L83" s="236"/>
      <c r="M83" s="236"/>
      <c r="N83" s="236"/>
    </row>
    <row r="84" spans="3:14" ht="15" customHeight="1" x14ac:dyDescent="0.15">
      <c r="C84" s="6" t="s">
        <v>467</v>
      </c>
      <c r="D84" s="232" t="s">
        <v>468</v>
      </c>
      <c r="E84" s="232" t="s">
        <v>469</v>
      </c>
      <c r="F84" s="227">
        <v>940</v>
      </c>
      <c r="G84" s="233">
        <v>880</v>
      </c>
      <c r="H84" s="248"/>
      <c r="I84" s="240"/>
      <c r="J84" s="235"/>
      <c r="K84" s="223"/>
      <c r="L84" s="236"/>
      <c r="M84" s="236"/>
      <c r="N84" s="236"/>
    </row>
    <row r="85" spans="3:14" ht="15" customHeight="1" x14ac:dyDescent="0.15">
      <c r="C85" s="6" t="s">
        <v>470</v>
      </c>
      <c r="D85" s="232" t="s">
        <v>471</v>
      </c>
      <c r="E85" s="232" t="s">
        <v>472</v>
      </c>
      <c r="F85" s="227">
        <v>940</v>
      </c>
      <c r="G85" s="233">
        <v>880</v>
      </c>
      <c r="H85" s="248"/>
      <c r="I85" s="240"/>
      <c r="J85" s="235"/>
      <c r="K85" s="223"/>
      <c r="L85" s="236"/>
      <c r="M85" s="236"/>
      <c r="N85" s="236"/>
    </row>
    <row r="86" spans="3:14" ht="15" customHeight="1" x14ac:dyDescent="0.15">
      <c r="C86" s="6" t="s">
        <v>473</v>
      </c>
      <c r="D86" s="232" t="s">
        <v>474</v>
      </c>
      <c r="E86" s="232" t="s">
        <v>475</v>
      </c>
      <c r="F86" s="227">
        <v>940</v>
      </c>
      <c r="G86" s="233">
        <v>880</v>
      </c>
      <c r="H86" s="248"/>
      <c r="I86" s="240"/>
      <c r="J86" s="235"/>
      <c r="K86" s="223"/>
      <c r="L86" s="236"/>
      <c r="M86" s="236"/>
      <c r="N86" s="236"/>
    </row>
    <row r="87" spans="3:14" ht="15" customHeight="1" x14ac:dyDescent="0.15">
      <c r="C87" s="6" t="s">
        <v>476</v>
      </c>
      <c r="D87" s="232" t="s">
        <v>477</v>
      </c>
      <c r="E87" s="232" t="s">
        <v>478</v>
      </c>
      <c r="F87" s="227">
        <v>1140</v>
      </c>
      <c r="G87" s="233">
        <v>1070</v>
      </c>
      <c r="H87" s="248"/>
      <c r="I87" s="240"/>
      <c r="J87" s="235"/>
      <c r="K87" s="223"/>
      <c r="L87" s="236"/>
      <c r="M87" s="236"/>
      <c r="N87" s="236"/>
    </row>
    <row r="88" spans="3:14" x14ac:dyDescent="0.15">
      <c r="C88" s="6"/>
      <c r="D88" s="245" t="s">
        <v>479</v>
      </c>
      <c r="E88" s="245"/>
      <c r="F88" s="227">
        <v>0</v>
      </c>
      <c r="G88" s="233">
        <v>0</v>
      </c>
      <c r="H88" s="229"/>
      <c r="I88" s="230"/>
      <c r="J88" s="235"/>
      <c r="K88" s="223"/>
      <c r="L88" s="236"/>
      <c r="M88" s="236"/>
      <c r="N88" s="236"/>
    </row>
    <row r="89" spans="3:14" ht="15" customHeight="1" x14ac:dyDescent="0.15">
      <c r="C89" s="6" t="s">
        <v>480</v>
      </c>
      <c r="D89" s="232" t="s">
        <v>481</v>
      </c>
      <c r="E89" s="232" t="s">
        <v>482</v>
      </c>
      <c r="F89" s="227">
        <v>1330</v>
      </c>
      <c r="G89" s="233">
        <v>1240</v>
      </c>
      <c r="H89" s="330"/>
      <c r="I89" s="240"/>
      <c r="J89" s="235"/>
      <c r="K89" s="223"/>
      <c r="L89" s="236"/>
      <c r="M89" s="236"/>
      <c r="N89" s="236"/>
    </row>
    <row r="90" spans="3:14" ht="15" customHeight="1" x14ac:dyDescent="0.15">
      <c r="C90" s="6" t="s">
        <v>483</v>
      </c>
      <c r="D90" s="232" t="s">
        <v>484</v>
      </c>
      <c r="E90" s="232" t="s">
        <v>485</v>
      </c>
      <c r="F90" s="227">
        <v>1330</v>
      </c>
      <c r="G90" s="233">
        <v>1240</v>
      </c>
      <c r="H90" s="330"/>
      <c r="I90" s="240"/>
      <c r="J90" s="235"/>
      <c r="K90" s="223"/>
      <c r="L90" s="236"/>
      <c r="M90" s="236"/>
      <c r="N90" s="236"/>
    </row>
    <row r="91" spans="3:14" ht="15" customHeight="1" x14ac:dyDescent="0.15">
      <c r="C91" s="6" t="s">
        <v>486</v>
      </c>
      <c r="D91" s="232" t="s">
        <v>487</v>
      </c>
      <c r="E91" s="232" t="s">
        <v>488</v>
      </c>
      <c r="F91" s="227">
        <v>1820</v>
      </c>
      <c r="G91" s="233">
        <v>1700</v>
      </c>
      <c r="H91" s="330"/>
      <c r="I91" s="240"/>
      <c r="J91" s="235"/>
      <c r="K91" s="223"/>
      <c r="L91" s="236"/>
      <c r="M91" s="236"/>
      <c r="N91" s="236"/>
    </row>
    <row r="92" spans="3:14" x14ac:dyDescent="0.15">
      <c r="C92" s="6"/>
      <c r="D92" s="245" t="s">
        <v>489</v>
      </c>
      <c r="E92" s="245"/>
      <c r="F92" s="227">
        <v>0</v>
      </c>
      <c r="G92" s="233">
        <v>0</v>
      </c>
      <c r="H92" s="229"/>
      <c r="I92" s="230"/>
      <c r="J92" s="235"/>
      <c r="K92" s="223"/>
      <c r="L92" s="236"/>
      <c r="M92" s="236"/>
      <c r="N92" s="236"/>
    </row>
    <row r="93" spans="3:14" ht="15" customHeight="1" x14ac:dyDescent="0.15">
      <c r="C93" s="6" t="s">
        <v>490</v>
      </c>
      <c r="D93" s="232" t="s">
        <v>491</v>
      </c>
      <c r="E93" s="232" t="s">
        <v>492</v>
      </c>
      <c r="F93" s="227">
        <v>7050</v>
      </c>
      <c r="G93" s="233">
        <v>6590</v>
      </c>
      <c r="H93" s="319" t="s">
        <v>261</v>
      </c>
      <c r="I93" s="234"/>
      <c r="J93" s="235"/>
      <c r="K93" s="223"/>
      <c r="L93" s="236"/>
      <c r="M93" s="236"/>
      <c r="N93" s="236"/>
    </row>
    <row r="94" spans="3:14" ht="15" customHeight="1" x14ac:dyDescent="0.15">
      <c r="C94" s="6" t="s">
        <v>493</v>
      </c>
      <c r="D94" s="232" t="s">
        <v>494</v>
      </c>
      <c r="E94" s="232" t="s">
        <v>495</v>
      </c>
      <c r="F94" s="227">
        <v>6760</v>
      </c>
      <c r="G94" s="233">
        <v>6320</v>
      </c>
      <c r="H94" s="320"/>
      <c r="I94" s="238"/>
      <c r="J94" s="235"/>
      <c r="K94" s="223"/>
      <c r="L94" s="236"/>
      <c r="M94" s="236"/>
      <c r="N94" s="236"/>
    </row>
    <row r="95" spans="3:14" ht="15" customHeight="1" x14ac:dyDescent="0.15">
      <c r="C95" s="6" t="s">
        <v>496</v>
      </c>
      <c r="D95" s="232" t="s">
        <v>497</v>
      </c>
      <c r="E95" s="232" t="s">
        <v>498</v>
      </c>
      <c r="F95" s="227">
        <v>7830</v>
      </c>
      <c r="G95" s="233">
        <v>7320</v>
      </c>
      <c r="H95" s="320"/>
      <c r="I95" s="238"/>
      <c r="J95" s="235"/>
      <c r="K95" s="223"/>
      <c r="L95" s="236"/>
      <c r="M95" s="236"/>
      <c r="N95" s="236"/>
    </row>
    <row r="96" spans="3:14" ht="15" customHeight="1" x14ac:dyDescent="0.15">
      <c r="C96" s="6" t="s">
        <v>499</v>
      </c>
      <c r="D96" s="232" t="s">
        <v>500</v>
      </c>
      <c r="E96" s="232" t="s">
        <v>501</v>
      </c>
      <c r="F96" s="227">
        <v>7830</v>
      </c>
      <c r="G96" s="233">
        <v>7320</v>
      </c>
      <c r="H96" s="320"/>
      <c r="I96" s="238"/>
      <c r="J96" s="235"/>
      <c r="K96" s="223"/>
      <c r="L96" s="236"/>
      <c r="M96" s="236"/>
      <c r="N96" s="236"/>
    </row>
    <row r="97" spans="3:14" ht="15" customHeight="1" x14ac:dyDescent="0.15">
      <c r="C97" s="6" t="s">
        <v>502</v>
      </c>
      <c r="D97" s="232" t="s">
        <v>503</v>
      </c>
      <c r="E97" s="232" t="s">
        <v>504</v>
      </c>
      <c r="F97" s="227">
        <v>8220</v>
      </c>
      <c r="G97" s="233">
        <v>7680</v>
      </c>
      <c r="H97" s="320"/>
      <c r="I97" s="238"/>
      <c r="J97" s="235"/>
      <c r="K97" s="223"/>
      <c r="L97" s="236"/>
      <c r="M97" s="236"/>
      <c r="N97" s="236"/>
    </row>
    <row r="98" spans="3:14" ht="15" customHeight="1" x14ac:dyDescent="0.15">
      <c r="C98" s="6" t="s">
        <v>505</v>
      </c>
      <c r="D98" s="232" t="s">
        <v>506</v>
      </c>
      <c r="E98" s="232" t="s">
        <v>507</v>
      </c>
      <c r="F98" s="227">
        <v>7440</v>
      </c>
      <c r="G98" s="233">
        <v>6950</v>
      </c>
      <c r="H98" s="320"/>
      <c r="I98" s="238"/>
      <c r="J98" s="235"/>
      <c r="K98" s="223"/>
      <c r="L98" s="236"/>
      <c r="M98" s="236"/>
      <c r="N98" s="236"/>
    </row>
    <row r="99" spans="3:14" ht="15" customHeight="1" x14ac:dyDescent="0.15">
      <c r="C99" s="6" t="s">
        <v>508</v>
      </c>
      <c r="D99" s="232" t="s">
        <v>509</v>
      </c>
      <c r="E99" s="232" t="s">
        <v>510</v>
      </c>
      <c r="F99" s="227">
        <v>7830</v>
      </c>
      <c r="G99" s="233">
        <v>7320</v>
      </c>
      <c r="H99" s="320"/>
      <c r="I99" s="238"/>
      <c r="J99" s="235"/>
      <c r="K99" s="223"/>
      <c r="L99" s="236"/>
      <c r="M99" s="236"/>
      <c r="N99" s="236"/>
    </row>
    <row r="100" spans="3:14" ht="15" customHeight="1" x14ac:dyDescent="0.15">
      <c r="C100" s="6" t="s">
        <v>511</v>
      </c>
      <c r="D100" s="232" t="s">
        <v>512</v>
      </c>
      <c r="E100" s="232" t="s">
        <v>513</v>
      </c>
      <c r="F100" s="227">
        <v>7440</v>
      </c>
      <c r="G100" s="233">
        <v>6950</v>
      </c>
      <c r="H100" s="320"/>
      <c r="I100" s="238"/>
      <c r="J100" s="235"/>
      <c r="K100" s="223"/>
      <c r="L100" s="236"/>
      <c r="M100" s="236"/>
      <c r="N100" s="236"/>
    </row>
    <row r="101" spans="3:14" ht="15" customHeight="1" x14ac:dyDescent="0.15">
      <c r="C101" s="6" t="s">
        <v>514</v>
      </c>
      <c r="D101" s="232" t="s">
        <v>515</v>
      </c>
      <c r="E101" s="232" t="s">
        <v>516</v>
      </c>
      <c r="F101" s="227">
        <v>7830</v>
      </c>
      <c r="G101" s="233">
        <v>7320</v>
      </c>
      <c r="H101" s="329"/>
      <c r="I101" s="238"/>
      <c r="J101" s="235"/>
      <c r="K101" s="223"/>
      <c r="L101" s="236"/>
      <c r="M101" s="236"/>
      <c r="N101" s="236"/>
    </row>
    <row r="102" spans="3:14" ht="15" customHeight="1" x14ac:dyDescent="0.15">
      <c r="C102" s="6" t="s">
        <v>517</v>
      </c>
      <c r="D102" s="232" t="s">
        <v>518</v>
      </c>
      <c r="E102" s="232" t="s">
        <v>519</v>
      </c>
      <c r="F102" s="227">
        <v>4290</v>
      </c>
      <c r="G102" s="233">
        <v>4010</v>
      </c>
      <c r="H102" s="319" t="s">
        <v>261</v>
      </c>
      <c r="I102" s="234"/>
      <c r="J102" s="235"/>
      <c r="K102" s="223"/>
      <c r="L102" s="236"/>
      <c r="M102" s="236"/>
      <c r="N102" s="236"/>
    </row>
    <row r="103" spans="3:14" ht="15" customHeight="1" x14ac:dyDescent="0.15">
      <c r="C103" s="6" t="s">
        <v>520</v>
      </c>
      <c r="D103" s="232" t="s">
        <v>521</v>
      </c>
      <c r="E103" s="232" t="s">
        <v>522</v>
      </c>
      <c r="F103" s="227">
        <v>5330</v>
      </c>
      <c r="G103" s="233">
        <v>4980</v>
      </c>
      <c r="H103" s="320"/>
      <c r="I103" s="238"/>
      <c r="J103" s="235"/>
      <c r="K103" s="223"/>
      <c r="L103" s="236"/>
      <c r="M103" s="236"/>
      <c r="N103" s="236"/>
    </row>
    <row r="104" spans="3:14" ht="15" customHeight="1" x14ac:dyDescent="0.15">
      <c r="C104" s="6" t="s">
        <v>523</v>
      </c>
      <c r="D104" s="232" t="s">
        <v>524</v>
      </c>
      <c r="E104" s="232" t="s">
        <v>525</v>
      </c>
      <c r="F104" s="227">
        <v>5490</v>
      </c>
      <c r="G104" s="233">
        <v>5130</v>
      </c>
      <c r="H104" s="320"/>
      <c r="I104" s="238"/>
      <c r="J104" s="235"/>
      <c r="K104" s="223"/>
      <c r="L104" s="236"/>
      <c r="M104" s="236"/>
      <c r="N104" s="236"/>
    </row>
    <row r="105" spans="3:14" ht="15" customHeight="1" x14ac:dyDescent="0.15">
      <c r="C105" s="6" t="s">
        <v>526</v>
      </c>
      <c r="D105" s="232" t="s">
        <v>527</v>
      </c>
      <c r="E105" s="232" t="s">
        <v>528</v>
      </c>
      <c r="F105" s="227">
        <v>5490</v>
      </c>
      <c r="G105" s="233">
        <v>5130</v>
      </c>
      <c r="H105" s="320"/>
      <c r="I105" s="238"/>
      <c r="J105" s="235"/>
      <c r="K105" s="223"/>
      <c r="L105" s="236"/>
      <c r="M105" s="236"/>
      <c r="N105" s="236"/>
    </row>
    <row r="106" spans="3:14" ht="15" customHeight="1" x14ac:dyDescent="0.15">
      <c r="C106" s="6" t="s">
        <v>529</v>
      </c>
      <c r="D106" s="232" t="s">
        <v>530</v>
      </c>
      <c r="E106" s="232" t="s">
        <v>531</v>
      </c>
      <c r="F106" s="227">
        <v>6310</v>
      </c>
      <c r="G106" s="233">
        <v>5900</v>
      </c>
      <c r="H106" s="320"/>
      <c r="I106" s="238"/>
      <c r="J106" s="235"/>
      <c r="K106" s="223"/>
      <c r="L106" s="236"/>
      <c r="M106" s="236"/>
      <c r="N106" s="236"/>
    </row>
    <row r="107" spans="3:14" ht="15" customHeight="1" x14ac:dyDescent="0.15">
      <c r="C107" s="6" t="s">
        <v>532</v>
      </c>
      <c r="D107" s="232" t="s">
        <v>533</v>
      </c>
      <c r="E107" s="232" t="s">
        <v>534</v>
      </c>
      <c r="F107" s="227">
        <v>6310</v>
      </c>
      <c r="G107" s="233">
        <v>5900</v>
      </c>
      <c r="H107" s="320"/>
      <c r="I107" s="238"/>
      <c r="J107" s="235"/>
      <c r="K107" s="223"/>
      <c r="L107" s="236"/>
      <c r="M107" s="236"/>
      <c r="N107" s="236"/>
    </row>
    <row r="108" spans="3:14" ht="15" customHeight="1" x14ac:dyDescent="0.15">
      <c r="C108" s="6" t="s">
        <v>535</v>
      </c>
      <c r="D108" s="232" t="s">
        <v>536</v>
      </c>
      <c r="E108" s="232" t="s">
        <v>537</v>
      </c>
      <c r="F108" s="227">
        <v>5070</v>
      </c>
      <c r="G108" s="233">
        <v>4740</v>
      </c>
      <c r="H108" s="320"/>
      <c r="I108" s="238"/>
      <c r="J108" s="235"/>
      <c r="K108" s="223"/>
      <c r="L108" s="236"/>
      <c r="M108" s="236"/>
      <c r="N108" s="236"/>
    </row>
    <row r="109" spans="3:14" ht="15" customHeight="1" x14ac:dyDescent="0.15">
      <c r="C109" s="6" t="s">
        <v>538</v>
      </c>
      <c r="D109" s="232" t="s">
        <v>539</v>
      </c>
      <c r="E109" s="232" t="s">
        <v>540</v>
      </c>
      <c r="F109" s="227">
        <v>5720</v>
      </c>
      <c r="G109" s="233">
        <v>5350</v>
      </c>
      <c r="H109" s="320"/>
      <c r="I109" s="238"/>
      <c r="J109" s="235"/>
      <c r="K109" s="223"/>
      <c r="L109" s="236"/>
      <c r="M109" s="236"/>
      <c r="N109" s="236"/>
    </row>
    <row r="110" spans="3:14" ht="15" customHeight="1" x14ac:dyDescent="0.15">
      <c r="C110" s="6" t="s">
        <v>541</v>
      </c>
      <c r="D110" s="232" t="s">
        <v>542</v>
      </c>
      <c r="E110" s="232" t="s">
        <v>543</v>
      </c>
      <c r="F110" s="227">
        <v>6500</v>
      </c>
      <c r="G110" s="233">
        <v>6070</v>
      </c>
      <c r="H110" s="320"/>
      <c r="I110" s="238"/>
      <c r="J110" s="235"/>
      <c r="K110" s="223"/>
      <c r="L110" s="236"/>
      <c r="M110" s="236"/>
      <c r="N110" s="236"/>
    </row>
    <row r="111" spans="3:14" ht="15" customHeight="1" x14ac:dyDescent="0.15">
      <c r="C111" s="6" t="s">
        <v>544</v>
      </c>
      <c r="D111" s="232" t="s">
        <v>545</v>
      </c>
      <c r="E111" s="232" t="s">
        <v>546</v>
      </c>
      <c r="F111" s="227">
        <v>6500</v>
      </c>
      <c r="G111" s="233">
        <v>6070</v>
      </c>
      <c r="H111" s="329"/>
      <c r="I111" s="237"/>
      <c r="J111" s="235"/>
      <c r="K111" s="223"/>
      <c r="L111" s="236"/>
      <c r="M111" s="236"/>
      <c r="N111" s="236"/>
    </row>
    <row r="112" spans="3:14" ht="15" customHeight="1" x14ac:dyDescent="0.15">
      <c r="C112" s="6" t="s">
        <v>56</v>
      </c>
      <c r="D112" s="232" t="s">
        <v>547</v>
      </c>
      <c r="E112" s="232" t="s">
        <v>548</v>
      </c>
      <c r="F112" s="227">
        <v>2370</v>
      </c>
      <c r="G112" s="233">
        <v>2210</v>
      </c>
      <c r="H112" s="319" t="s">
        <v>261</v>
      </c>
      <c r="I112" s="234"/>
      <c r="J112" s="235"/>
      <c r="K112" s="223"/>
      <c r="L112" s="236"/>
      <c r="M112" s="236"/>
      <c r="N112" s="236"/>
    </row>
    <row r="113" spans="3:14" ht="15" customHeight="1" x14ac:dyDescent="0.15">
      <c r="C113" s="6" t="s">
        <v>68</v>
      </c>
      <c r="D113" s="232" t="s">
        <v>549</v>
      </c>
      <c r="E113" s="232" t="s">
        <v>550</v>
      </c>
      <c r="F113" s="227">
        <v>2570</v>
      </c>
      <c r="G113" s="233">
        <v>2400</v>
      </c>
      <c r="H113" s="320"/>
      <c r="I113" s="238"/>
      <c r="J113" s="235"/>
      <c r="K113" s="223"/>
      <c r="L113" s="236"/>
      <c r="M113" s="236"/>
      <c r="N113" s="236"/>
    </row>
    <row r="114" spans="3:14" ht="15" customHeight="1" x14ac:dyDescent="0.15">
      <c r="C114" s="6" t="s">
        <v>71</v>
      </c>
      <c r="D114" s="232" t="s">
        <v>551</v>
      </c>
      <c r="E114" s="232" t="s">
        <v>552</v>
      </c>
      <c r="F114" s="227">
        <v>2760</v>
      </c>
      <c r="G114" s="233">
        <v>2580</v>
      </c>
      <c r="H114" s="320"/>
      <c r="I114" s="238"/>
      <c r="J114" s="235"/>
      <c r="K114" s="223"/>
      <c r="L114" s="236"/>
      <c r="M114" s="236"/>
      <c r="N114" s="236"/>
    </row>
    <row r="115" spans="3:14" ht="15" customHeight="1" x14ac:dyDescent="0.15">
      <c r="C115" s="6" t="s">
        <v>75</v>
      </c>
      <c r="D115" s="232" t="s">
        <v>553</v>
      </c>
      <c r="E115" s="232" t="s">
        <v>554</v>
      </c>
      <c r="F115" s="227">
        <v>2960</v>
      </c>
      <c r="G115" s="233">
        <v>2770</v>
      </c>
      <c r="H115" s="329"/>
      <c r="I115" s="237"/>
      <c r="J115" s="235"/>
      <c r="K115" s="223"/>
      <c r="L115" s="236"/>
      <c r="M115" s="236"/>
      <c r="N115" s="236"/>
    </row>
    <row r="116" spans="3:14" x14ac:dyDescent="0.15">
      <c r="C116" s="6"/>
      <c r="D116" s="245" t="s">
        <v>555</v>
      </c>
      <c r="E116" s="249"/>
      <c r="F116" s="227">
        <v>0</v>
      </c>
      <c r="G116" s="233">
        <v>0</v>
      </c>
      <c r="H116" s="229"/>
      <c r="I116" s="230"/>
      <c r="J116" s="235"/>
      <c r="K116" s="223"/>
      <c r="L116" s="236"/>
      <c r="M116" s="236"/>
      <c r="N116" s="236"/>
    </row>
    <row r="117" spans="3:14" ht="15" customHeight="1" x14ac:dyDescent="0.15">
      <c r="C117" s="6" t="s">
        <v>556</v>
      </c>
      <c r="D117" s="232" t="s">
        <v>557</v>
      </c>
      <c r="E117" s="232" t="s">
        <v>558</v>
      </c>
      <c r="F117" s="227">
        <v>940</v>
      </c>
      <c r="G117" s="233">
        <v>880</v>
      </c>
      <c r="H117" s="331"/>
      <c r="I117" s="247"/>
      <c r="J117" s="235"/>
      <c r="K117" s="223"/>
      <c r="L117" s="236"/>
      <c r="M117" s="236"/>
      <c r="N117" s="236"/>
    </row>
    <row r="118" spans="3:14" ht="15" customHeight="1" x14ac:dyDescent="0.15">
      <c r="C118" s="6" t="s">
        <v>559</v>
      </c>
      <c r="D118" s="232" t="s">
        <v>560</v>
      </c>
      <c r="E118" s="232" t="s">
        <v>561</v>
      </c>
      <c r="F118" s="227">
        <v>720</v>
      </c>
      <c r="G118" s="233">
        <v>670</v>
      </c>
      <c r="H118" s="330"/>
      <c r="I118" s="240"/>
      <c r="J118" s="235"/>
      <c r="K118" s="223"/>
      <c r="L118" s="236"/>
      <c r="M118" s="236"/>
      <c r="N118" s="236"/>
    </row>
    <row r="119" spans="3:14" ht="15" customHeight="1" x14ac:dyDescent="0.15">
      <c r="C119" s="6" t="s">
        <v>562</v>
      </c>
      <c r="D119" s="232" t="s">
        <v>563</v>
      </c>
      <c r="E119" s="232" t="s">
        <v>564</v>
      </c>
      <c r="F119" s="227">
        <v>750</v>
      </c>
      <c r="G119" s="233">
        <v>700</v>
      </c>
      <c r="H119" s="330"/>
      <c r="I119" s="240"/>
      <c r="J119" s="235"/>
      <c r="K119" s="223"/>
      <c r="L119" s="236"/>
      <c r="M119" s="236"/>
      <c r="N119" s="236"/>
    </row>
    <row r="120" spans="3:14" ht="15" customHeight="1" x14ac:dyDescent="0.15">
      <c r="C120" s="6" t="s">
        <v>565</v>
      </c>
      <c r="D120" s="232" t="s">
        <v>566</v>
      </c>
      <c r="E120" s="232" t="s">
        <v>567</v>
      </c>
      <c r="F120" s="227">
        <v>460</v>
      </c>
      <c r="G120" s="233">
        <v>430</v>
      </c>
      <c r="H120" s="330"/>
      <c r="I120" s="240"/>
      <c r="J120" s="235"/>
      <c r="K120" s="223"/>
      <c r="L120" s="236"/>
      <c r="M120" s="236"/>
      <c r="N120" s="236"/>
    </row>
    <row r="121" spans="3:14" ht="15" customHeight="1" x14ac:dyDescent="0.15">
      <c r="C121" s="6" t="s">
        <v>568</v>
      </c>
      <c r="D121" s="232" t="s">
        <v>569</v>
      </c>
      <c r="E121" s="232" t="s">
        <v>570</v>
      </c>
      <c r="F121" s="227">
        <v>1370</v>
      </c>
      <c r="G121" s="233">
        <v>1280</v>
      </c>
      <c r="H121" s="330"/>
      <c r="I121" s="240"/>
      <c r="J121" s="235"/>
      <c r="K121" s="223"/>
      <c r="L121" s="236"/>
      <c r="M121" s="236"/>
      <c r="N121" s="236"/>
    </row>
    <row r="122" spans="3:14" ht="15" customHeight="1" x14ac:dyDescent="0.15">
      <c r="C122" s="6" t="s">
        <v>571</v>
      </c>
      <c r="D122" s="232" t="s">
        <v>572</v>
      </c>
      <c r="E122" s="232" t="s">
        <v>573</v>
      </c>
      <c r="F122" s="227">
        <v>1820</v>
      </c>
      <c r="G122" s="233">
        <v>1700</v>
      </c>
      <c r="H122" s="330"/>
      <c r="I122" s="240"/>
      <c r="J122" s="235"/>
      <c r="K122" s="223"/>
      <c r="L122" s="236"/>
      <c r="M122" s="236"/>
      <c r="N122" s="236"/>
    </row>
    <row r="123" spans="3:14" ht="15" customHeight="1" x14ac:dyDescent="0.15">
      <c r="C123" s="6" t="s">
        <v>574</v>
      </c>
      <c r="D123" s="232" t="s">
        <v>575</v>
      </c>
      <c r="E123" s="232" t="s">
        <v>576</v>
      </c>
      <c r="F123" s="227">
        <v>1630</v>
      </c>
      <c r="G123" s="233">
        <v>1520</v>
      </c>
      <c r="H123" s="330"/>
      <c r="I123" s="240"/>
      <c r="J123" s="235"/>
      <c r="K123" s="223"/>
      <c r="L123" s="236"/>
      <c r="M123" s="236"/>
      <c r="N123" s="236"/>
    </row>
    <row r="124" spans="3:14" ht="15" customHeight="1" x14ac:dyDescent="0.15">
      <c r="C124" s="6" t="s">
        <v>577</v>
      </c>
      <c r="D124" s="232" t="s">
        <v>578</v>
      </c>
      <c r="E124" s="232" t="s">
        <v>579</v>
      </c>
      <c r="F124" s="227">
        <v>1630</v>
      </c>
      <c r="G124" s="233">
        <v>1520</v>
      </c>
      <c r="H124" s="330"/>
      <c r="I124" s="240"/>
      <c r="J124" s="235"/>
      <c r="K124" s="223"/>
      <c r="L124" s="236"/>
      <c r="M124" s="236"/>
      <c r="N124" s="236"/>
    </row>
    <row r="125" spans="3:14" ht="15" customHeight="1" x14ac:dyDescent="0.15">
      <c r="C125" s="6" t="s">
        <v>580</v>
      </c>
      <c r="D125" s="232" t="s">
        <v>581</v>
      </c>
      <c r="E125" s="232" t="s">
        <v>564</v>
      </c>
      <c r="F125" s="227">
        <v>1140</v>
      </c>
      <c r="G125" s="233">
        <v>1070</v>
      </c>
      <c r="H125" s="330"/>
      <c r="I125" s="240"/>
      <c r="J125" s="235"/>
      <c r="K125" s="223"/>
      <c r="L125" s="236"/>
      <c r="M125" s="236"/>
      <c r="N125" s="236"/>
    </row>
    <row r="126" spans="3:14" ht="15" customHeight="1" x14ac:dyDescent="0.15">
      <c r="C126" s="6" t="s">
        <v>582</v>
      </c>
      <c r="D126" s="250" t="s">
        <v>583</v>
      </c>
      <c r="E126" s="250" t="s">
        <v>584</v>
      </c>
      <c r="F126" s="227">
        <v>850</v>
      </c>
      <c r="G126" s="233">
        <v>790</v>
      </c>
      <c r="H126" s="330"/>
      <c r="I126" s="240"/>
      <c r="J126" s="235"/>
      <c r="K126" s="223"/>
      <c r="L126" s="236"/>
      <c r="M126" s="236"/>
      <c r="N126" s="236"/>
    </row>
    <row r="127" spans="3:14" ht="15" customHeight="1" x14ac:dyDescent="0.15">
      <c r="C127" s="6" t="s">
        <v>585</v>
      </c>
      <c r="D127" s="232" t="s">
        <v>586</v>
      </c>
      <c r="E127" s="232" t="s">
        <v>587</v>
      </c>
      <c r="F127" s="227">
        <v>850</v>
      </c>
      <c r="G127" s="233">
        <v>790</v>
      </c>
      <c r="H127" s="330"/>
      <c r="I127" s="240"/>
      <c r="J127" s="235"/>
      <c r="K127" s="223"/>
      <c r="L127" s="236"/>
      <c r="M127" s="236"/>
      <c r="N127" s="236"/>
    </row>
    <row r="128" spans="3:14" ht="15" customHeight="1" x14ac:dyDescent="0.15">
      <c r="C128" s="6" t="s">
        <v>588</v>
      </c>
      <c r="D128" s="232" t="s">
        <v>589</v>
      </c>
      <c r="E128" s="232" t="s">
        <v>590</v>
      </c>
      <c r="F128" s="227">
        <v>850</v>
      </c>
      <c r="G128" s="233">
        <v>790</v>
      </c>
      <c r="H128" s="330"/>
      <c r="I128" s="240"/>
      <c r="J128" s="235"/>
      <c r="K128" s="223"/>
      <c r="L128" s="236"/>
      <c r="M128" s="236"/>
      <c r="N128" s="236"/>
    </row>
    <row r="129" spans="3:14" ht="15" customHeight="1" x14ac:dyDescent="0.15">
      <c r="C129" s="6" t="s">
        <v>591</v>
      </c>
      <c r="D129" s="232" t="s">
        <v>592</v>
      </c>
      <c r="E129" s="232" t="s">
        <v>593</v>
      </c>
      <c r="F129" s="227">
        <v>1140</v>
      </c>
      <c r="G129" s="233">
        <v>1070</v>
      </c>
      <c r="H129" s="330"/>
      <c r="I129" s="240"/>
      <c r="J129" s="235"/>
      <c r="K129" s="223"/>
      <c r="L129" s="236"/>
      <c r="M129" s="236"/>
      <c r="N129" s="236"/>
    </row>
    <row r="130" spans="3:14" ht="15" customHeight="1" x14ac:dyDescent="0.15">
      <c r="C130" s="6" t="s">
        <v>594</v>
      </c>
      <c r="D130" s="232" t="s">
        <v>595</v>
      </c>
      <c r="E130" s="232" t="s">
        <v>596</v>
      </c>
      <c r="F130" s="227">
        <v>940</v>
      </c>
      <c r="G130" s="233">
        <v>880</v>
      </c>
      <c r="H130" s="330"/>
      <c r="I130" s="240"/>
      <c r="J130" s="235"/>
      <c r="K130" s="223"/>
      <c r="L130" s="236"/>
      <c r="M130" s="236"/>
      <c r="N130" s="236"/>
    </row>
    <row r="131" spans="3:14" ht="15" customHeight="1" x14ac:dyDescent="0.15">
      <c r="C131" s="6" t="s">
        <v>597</v>
      </c>
      <c r="D131" s="232" t="s">
        <v>598</v>
      </c>
      <c r="E131" s="232" t="s">
        <v>599</v>
      </c>
      <c r="F131" s="227">
        <v>940</v>
      </c>
      <c r="G131" s="233">
        <v>880</v>
      </c>
      <c r="H131" s="332"/>
      <c r="I131" s="244"/>
      <c r="J131" s="235"/>
      <c r="K131" s="223"/>
      <c r="L131" s="236"/>
      <c r="M131" s="236"/>
      <c r="N131" s="236"/>
    </row>
    <row r="132" spans="3:14" x14ac:dyDescent="0.15">
      <c r="C132" s="6"/>
      <c r="D132" s="245" t="s">
        <v>600</v>
      </c>
      <c r="E132" s="245"/>
      <c r="F132" s="227">
        <v>0</v>
      </c>
      <c r="G132" s="233">
        <v>0</v>
      </c>
      <c r="H132" s="229"/>
      <c r="I132" s="230"/>
      <c r="J132" s="235"/>
      <c r="K132" s="223"/>
      <c r="L132" s="236"/>
      <c r="M132" s="236"/>
      <c r="N132" s="236"/>
    </row>
    <row r="133" spans="3:14" x14ac:dyDescent="0.15">
      <c r="C133" s="6" t="s">
        <v>601</v>
      </c>
      <c r="D133" s="250" t="s">
        <v>602</v>
      </c>
      <c r="E133" s="250" t="s">
        <v>603</v>
      </c>
      <c r="F133" s="227">
        <v>5200</v>
      </c>
      <c r="G133" s="233">
        <v>4860</v>
      </c>
      <c r="H133" s="229"/>
      <c r="I133" s="230"/>
      <c r="J133" s="235"/>
      <c r="K133" s="223"/>
      <c r="L133" s="236"/>
      <c r="M133" s="236"/>
      <c r="N133" s="236"/>
    </row>
    <row r="134" spans="3:14" x14ac:dyDescent="0.15">
      <c r="C134" s="6" t="s">
        <v>604</v>
      </c>
      <c r="D134" s="250" t="s">
        <v>605</v>
      </c>
      <c r="E134" s="250" t="s">
        <v>606</v>
      </c>
      <c r="F134" s="227">
        <v>4390</v>
      </c>
      <c r="G134" s="233">
        <v>4100</v>
      </c>
      <c r="H134" s="229"/>
      <c r="I134" s="230"/>
      <c r="J134" s="235"/>
      <c r="K134" s="223"/>
      <c r="L134" s="236"/>
      <c r="M134" s="236"/>
      <c r="N134" s="236"/>
    </row>
    <row r="135" spans="3:14" x14ac:dyDescent="0.15">
      <c r="C135" s="6" t="s">
        <v>607</v>
      </c>
      <c r="D135" s="250" t="s">
        <v>608</v>
      </c>
      <c r="E135" s="250" t="s">
        <v>609</v>
      </c>
      <c r="F135" s="227">
        <v>3510</v>
      </c>
      <c r="G135" s="233">
        <v>3280</v>
      </c>
      <c r="H135" s="229"/>
      <c r="I135" s="230"/>
      <c r="J135" s="235"/>
      <c r="K135" s="223"/>
      <c r="L135" s="236"/>
      <c r="M135" s="236"/>
      <c r="N135" s="236"/>
    </row>
    <row r="136" spans="3:14" x14ac:dyDescent="0.15">
      <c r="C136" s="6"/>
      <c r="D136" s="241" t="s">
        <v>610</v>
      </c>
      <c r="E136" s="241"/>
      <c r="F136" s="227">
        <v>0</v>
      </c>
      <c r="G136" s="233">
        <v>0</v>
      </c>
      <c r="H136" s="229"/>
      <c r="I136" s="230"/>
      <c r="J136" s="235"/>
      <c r="K136" s="223"/>
      <c r="L136" s="236"/>
      <c r="M136" s="236"/>
      <c r="N136" s="236"/>
    </row>
    <row r="137" spans="3:14" ht="15" customHeight="1" x14ac:dyDescent="0.15">
      <c r="C137" s="6" t="s">
        <v>611</v>
      </c>
      <c r="D137" s="232" t="s">
        <v>612</v>
      </c>
      <c r="E137" s="232" t="s">
        <v>613</v>
      </c>
      <c r="F137" s="227">
        <v>290</v>
      </c>
      <c r="G137" s="233">
        <v>270</v>
      </c>
      <c r="H137" s="251"/>
      <c r="I137" s="240"/>
      <c r="J137" s="235"/>
      <c r="K137" s="223"/>
      <c r="L137" s="236"/>
      <c r="M137" s="236"/>
      <c r="N137" s="236"/>
    </row>
    <row r="138" spans="3:14" x14ac:dyDescent="0.15">
      <c r="C138" s="6"/>
      <c r="D138" s="245" t="s">
        <v>614</v>
      </c>
      <c r="E138" s="245"/>
      <c r="F138" s="227">
        <v>0</v>
      </c>
      <c r="G138" s="233">
        <v>0</v>
      </c>
      <c r="H138" s="229"/>
      <c r="I138" s="230"/>
      <c r="J138" s="235"/>
      <c r="K138" s="223"/>
      <c r="L138" s="236"/>
      <c r="M138" s="236"/>
      <c r="N138" s="236"/>
    </row>
    <row r="139" spans="3:14" ht="15" customHeight="1" x14ac:dyDescent="0.15">
      <c r="C139" s="6" t="s">
        <v>615</v>
      </c>
      <c r="D139" s="232" t="s">
        <v>616</v>
      </c>
      <c r="E139" s="232" t="s">
        <v>617</v>
      </c>
      <c r="F139" s="227">
        <v>2730</v>
      </c>
      <c r="G139" s="233">
        <v>2550</v>
      </c>
      <c r="H139" s="330"/>
      <c r="I139" s="240"/>
      <c r="J139" s="235"/>
      <c r="K139" s="223"/>
      <c r="L139" s="236"/>
      <c r="M139" s="236"/>
      <c r="N139" s="236"/>
    </row>
    <row r="140" spans="3:14" ht="15" customHeight="1" x14ac:dyDescent="0.15">
      <c r="C140" s="6" t="s">
        <v>618</v>
      </c>
      <c r="D140" s="232" t="s">
        <v>619</v>
      </c>
      <c r="E140" s="232" t="s">
        <v>620</v>
      </c>
      <c r="F140" s="227">
        <v>2730</v>
      </c>
      <c r="G140" s="233">
        <v>2550</v>
      </c>
      <c r="H140" s="330"/>
      <c r="I140" s="240"/>
      <c r="J140" s="235"/>
      <c r="K140" s="223"/>
      <c r="L140" s="236"/>
      <c r="M140" s="236"/>
      <c r="N140" s="236"/>
    </row>
    <row r="141" spans="3:14" ht="15" customHeight="1" x14ac:dyDescent="0.15">
      <c r="C141" s="6" t="s">
        <v>621</v>
      </c>
      <c r="D141" s="232" t="s">
        <v>49</v>
      </c>
      <c r="E141" s="232" t="s">
        <v>622</v>
      </c>
      <c r="F141" s="227">
        <v>2960</v>
      </c>
      <c r="G141" s="233">
        <v>2770</v>
      </c>
      <c r="H141" s="330"/>
      <c r="I141" s="240"/>
      <c r="J141" s="235"/>
      <c r="K141" s="223"/>
      <c r="L141" s="236"/>
      <c r="M141" s="236"/>
      <c r="N141" s="236"/>
    </row>
    <row r="142" spans="3:14" ht="15" customHeight="1" x14ac:dyDescent="0.15">
      <c r="C142" s="6" t="s">
        <v>623</v>
      </c>
      <c r="D142" s="232" t="s">
        <v>624</v>
      </c>
      <c r="E142" s="232" t="s">
        <v>625</v>
      </c>
      <c r="F142" s="227">
        <v>2960</v>
      </c>
      <c r="G142" s="233">
        <v>2770</v>
      </c>
      <c r="H142" s="330"/>
      <c r="I142" s="240"/>
      <c r="J142" s="235"/>
      <c r="K142" s="223"/>
      <c r="L142" s="236"/>
      <c r="M142" s="236"/>
      <c r="N142" s="236"/>
    </row>
    <row r="143" spans="3:14" ht="15" customHeight="1" x14ac:dyDescent="0.15">
      <c r="C143" s="6" t="s">
        <v>626</v>
      </c>
      <c r="D143" s="232" t="s">
        <v>627</v>
      </c>
      <c r="E143" s="232" t="s">
        <v>628</v>
      </c>
      <c r="F143" s="227">
        <v>1790</v>
      </c>
      <c r="G143" s="233">
        <v>1670</v>
      </c>
      <c r="H143" s="330"/>
      <c r="I143" s="240"/>
      <c r="J143" s="235"/>
      <c r="K143" s="223"/>
      <c r="L143" s="236"/>
      <c r="M143" s="236"/>
      <c r="N143" s="236"/>
    </row>
    <row r="144" spans="3:14" ht="15" customHeight="1" x14ac:dyDescent="0.15">
      <c r="C144" s="6" t="s">
        <v>629</v>
      </c>
      <c r="D144" s="232" t="s">
        <v>630</v>
      </c>
      <c r="E144" s="232" t="s">
        <v>631</v>
      </c>
      <c r="F144" s="227">
        <v>1790</v>
      </c>
      <c r="G144" s="233">
        <v>1670</v>
      </c>
      <c r="H144" s="330"/>
      <c r="I144" s="240"/>
      <c r="J144" s="235"/>
      <c r="K144" s="223"/>
      <c r="L144" s="236"/>
      <c r="M144" s="236"/>
      <c r="N144" s="236"/>
    </row>
    <row r="145" spans="3:14" ht="15" customHeight="1" x14ac:dyDescent="0.15">
      <c r="C145" s="6" t="s">
        <v>632</v>
      </c>
      <c r="D145" s="232" t="s">
        <v>633</v>
      </c>
      <c r="E145" s="232" t="s">
        <v>634</v>
      </c>
      <c r="F145" s="227">
        <v>1980</v>
      </c>
      <c r="G145" s="233">
        <v>1850</v>
      </c>
      <c r="H145" s="330"/>
      <c r="I145" s="240"/>
      <c r="J145" s="235"/>
      <c r="K145" s="223"/>
      <c r="L145" s="236"/>
      <c r="M145" s="236"/>
      <c r="N145" s="236"/>
    </row>
    <row r="146" spans="3:14" ht="15" customHeight="1" x14ac:dyDescent="0.15">
      <c r="C146" s="6" t="s">
        <v>635</v>
      </c>
      <c r="D146" s="232" t="s">
        <v>42</v>
      </c>
      <c r="E146" s="232" t="s">
        <v>43</v>
      </c>
      <c r="F146" s="227">
        <v>1980</v>
      </c>
      <c r="G146" s="233">
        <v>1850</v>
      </c>
      <c r="H146" s="330"/>
      <c r="I146" s="240"/>
      <c r="J146" s="235"/>
      <c r="K146" s="223"/>
      <c r="L146" s="236"/>
      <c r="M146" s="236"/>
      <c r="N146" s="236"/>
    </row>
    <row r="147" spans="3:14" ht="15" customHeight="1" x14ac:dyDescent="0.15">
      <c r="C147" s="6" t="s">
        <v>636</v>
      </c>
      <c r="D147" s="232" t="s">
        <v>637</v>
      </c>
      <c r="E147" s="232" t="s">
        <v>638</v>
      </c>
      <c r="F147" s="227">
        <v>2110</v>
      </c>
      <c r="G147" s="233">
        <v>1970</v>
      </c>
      <c r="H147" s="330"/>
      <c r="I147" s="240"/>
      <c r="J147" s="235"/>
      <c r="K147" s="223"/>
      <c r="L147" s="236"/>
      <c r="M147" s="236"/>
      <c r="N147" s="236"/>
    </row>
    <row r="148" spans="3:14" ht="15" customHeight="1" x14ac:dyDescent="0.15">
      <c r="C148" s="6" t="s">
        <v>639</v>
      </c>
      <c r="D148" s="250" t="s">
        <v>640</v>
      </c>
      <c r="E148" s="250" t="s">
        <v>641</v>
      </c>
      <c r="F148" s="227">
        <v>2110</v>
      </c>
      <c r="G148" s="233">
        <v>1970</v>
      </c>
      <c r="H148" s="330"/>
      <c r="I148" s="240"/>
      <c r="J148" s="235"/>
      <c r="K148" s="223"/>
      <c r="L148" s="236"/>
      <c r="M148" s="236"/>
      <c r="N148" s="236"/>
    </row>
    <row r="149" spans="3:14" ht="15" customHeight="1" x14ac:dyDescent="0.15">
      <c r="C149" s="6" t="s">
        <v>642</v>
      </c>
      <c r="D149" s="232" t="s">
        <v>643</v>
      </c>
      <c r="E149" s="232" t="s">
        <v>644</v>
      </c>
      <c r="F149" s="227">
        <v>2310</v>
      </c>
      <c r="G149" s="233">
        <v>2160</v>
      </c>
      <c r="H149" s="330"/>
      <c r="I149" s="240"/>
      <c r="J149" s="235"/>
      <c r="K149" s="223"/>
      <c r="L149" s="236"/>
      <c r="M149" s="236"/>
      <c r="N149" s="236"/>
    </row>
    <row r="150" spans="3:14" ht="15" customHeight="1" x14ac:dyDescent="0.15">
      <c r="C150" s="6" t="s">
        <v>645</v>
      </c>
      <c r="D150" s="232" t="s">
        <v>646</v>
      </c>
      <c r="E150" s="232" t="s">
        <v>647</v>
      </c>
      <c r="F150" s="227">
        <v>2310</v>
      </c>
      <c r="G150" s="233">
        <v>2160</v>
      </c>
      <c r="H150" s="330"/>
      <c r="I150" s="240"/>
      <c r="J150" s="235"/>
      <c r="K150" s="223"/>
      <c r="L150" s="236"/>
      <c r="M150" s="236"/>
      <c r="N150" s="236"/>
    </row>
    <row r="151" spans="3:14" ht="15" customHeight="1" x14ac:dyDescent="0.15">
      <c r="C151" s="6" t="s">
        <v>29</v>
      </c>
      <c r="D151" s="232" t="s">
        <v>30</v>
      </c>
      <c r="E151" s="232" t="s">
        <v>31</v>
      </c>
      <c r="F151" s="227">
        <v>990</v>
      </c>
      <c r="G151" s="233">
        <v>925.23364485981301</v>
      </c>
      <c r="H151" s="330"/>
      <c r="I151" s="240"/>
      <c r="J151" s="235"/>
      <c r="K151" s="223"/>
      <c r="L151" s="236"/>
      <c r="M151" s="236"/>
      <c r="N151" s="236"/>
    </row>
    <row r="152" spans="3:14" x14ac:dyDescent="0.15">
      <c r="C152" s="6"/>
      <c r="D152" s="245" t="s">
        <v>648</v>
      </c>
      <c r="E152" s="232"/>
      <c r="F152" s="227">
        <v>0</v>
      </c>
      <c r="G152" s="233">
        <v>0</v>
      </c>
      <c r="H152" s="229"/>
      <c r="I152" s="230"/>
      <c r="J152" s="235"/>
      <c r="K152" s="223"/>
      <c r="L152" s="236"/>
      <c r="M152" s="236"/>
      <c r="N152" s="236"/>
    </row>
    <row r="153" spans="3:14" ht="15" customHeight="1" x14ac:dyDescent="0.15">
      <c r="C153" s="6" t="s">
        <v>649</v>
      </c>
      <c r="D153" s="232" t="s">
        <v>650</v>
      </c>
      <c r="E153" s="232" t="s">
        <v>651</v>
      </c>
      <c r="F153" s="227">
        <v>5460</v>
      </c>
      <c r="G153" s="233">
        <v>5100</v>
      </c>
      <c r="H153" s="331" t="s">
        <v>261</v>
      </c>
      <c r="I153" s="252" t="s">
        <v>652</v>
      </c>
      <c r="J153" s="235"/>
      <c r="K153" s="223"/>
      <c r="L153" s="236"/>
      <c r="M153" s="236"/>
      <c r="N153" s="236"/>
    </row>
    <row r="154" spans="3:14" ht="15" customHeight="1" x14ac:dyDescent="0.15">
      <c r="C154" s="6" t="s">
        <v>52</v>
      </c>
      <c r="D154" s="232" t="s">
        <v>53</v>
      </c>
      <c r="E154" s="232" t="s">
        <v>54</v>
      </c>
      <c r="F154" s="227">
        <v>5460</v>
      </c>
      <c r="G154" s="233">
        <v>5100</v>
      </c>
      <c r="H154" s="330"/>
      <c r="I154" s="252" t="s">
        <v>653</v>
      </c>
      <c r="J154" s="235"/>
      <c r="K154" s="223"/>
      <c r="L154" s="236"/>
      <c r="M154" s="236"/>
      <c r="N154" s="236"/>
    </row>
    <row r="155" spans="3:14" ht="15" customHeight="1" x14ac:dyDescent="0.15">
      <c r="C155" s="6" t="s">
        <v>654</v>
      </c>
      <c r="D155" s="232" t="s">
        <v>655</v>
      </c>
      <c r="E155" s="232" t="s">
        <v>656</v>
      </c>
      <c r="F155" s="227">
        <v>5070</v>
      </c>
      <c r="G155" s="233">
        <v>4740</v>
      </c>
      <c r="H155" s="330"/>
      <c r="I155" s="252" t="s">
        <v>657</v>
      </c>
      <c r="J155" s="235"/>
      <c r="K155" s="223"/>
      <c r="L155" s="236"/>
      <c r="M155" s="236"/>
      <c r="N155" s="236"/>
    </row>
    <row r="156" spans="3:14" ht="15" customHeight="1" x14ac:dyDescent="0.15">
      <c r="C156" s="6" t="s">
        <v>141</v>
      </c>
      <c r="D156" s="232" t="s">
        <v>142</v>
      </c>
      <c r="E156" s="232" t="s">
        <v>143</v>
      </c>
      <c r="F156" s="227">
        <v>5070</v>
      </c>
      <c r="G156" s="233">
        <v>4740</v>
      </c>
      <c r="H156" s="332"/>
      <c r="I156" s="252" t="s">
        <v>658</v>
      </c>
      <c r="J156" s="235"/>
      <c r="K156" s="223"/>
      <c r="L156" s="236"/>
      <c r="M156" s="236"/>
      <c r="N156" s="236"/>
    </row>
    <row r="157" spans="3:14" ht="15" customHeight="1" x14ac:dyDescent="0.15">
      <c r="C157" s="6" t="s">
        <v>659</v>
      </c>
      <c r="D157" s="232" t="s">
        <v>660</v>
      </c>
      <c r="E157" s="232" t="s">
        <v>661</v>
      </c>
      <c r="F157" s="227">
        <v>3510</v>
      </c>
      <c r="G157" s="233">
        <v>3280</v>
      </c>
      <c r="H157" s="331" t="s">
        <v>261</v>
      </c>
      <c r="I157" s="247"/>
      <c r="J157" s="235"/>
      <c r="K157" s="223"/>
      <c r="L157" s="236"/>
      <c r="M157" s="236"/>
      <c r="N157" s="236"/>
    </row>
    <row r="158" spans="3:14" ht="15" customHeight="1" x14ac:dyDescent="0.15">
      <c r="C158" s="6" t="s">
        <v>662</v>
      </c>
      <c r="D158" s="232" t="s">
        <v>663</v>
      </c>
      <c r="E158" s="232" t="s">
        <v>664</v>
      </c>
      <c r="F158" s="227">
        <v>3510</v>
      </c>
      <c r="G158" s="233">
        <v>3280</v>
      </c>
      <c r="H158" s="330"/>
      <c r="I158" s="240"/>
      <c r="J158" s="235"/>
      <c r="K158" s="223"/>
      <c r="L158" s="236"/>
      <c r="M158" s="236"/>
      <c r="N158" s="236"/>
    </row>
    <row r="159" spans="3:14" ht="15" customHeight="1" x14ac:dyDescent="0.15">
      <c r="C159" s="6" t="s">
        <v>128</v>
      </c>
      <c r="D159" s="232" t="s">
        <v>129</v>
      </c>
      <c r="E159" s="232" t="s">
        <v>130</v>
      </c>
      <c r="F159" s="227">
        <v>3900</v>
      </c>
      <c r="G159" s="233">
        <v>3640</v>
      </c>
      <c r="H159" s="330"/>
      <c r="I159" s="240"/>
      <c r="J159" s="235"/>
      <c r="K159" s="223"/>
      <c r="L159" s="236"/>
      <c r="M159" s="236"/>
      <c r="N159" s="236"/>
    </row>
    <row r="160" spans="3:14" ht="15" customHeight="1" x14ac:dyDescent="0.15">
      <c r="C160" s="6" t="s">
        <v>665</v>
      </c>
      <c r="D160" s="232" t="s">
        <v>666</v>
      </c>
      <c r="E160" s="232" t="s">
        <v>667</v>
      </c>
      <c r="F160" s="227">
        <v>3900</v>
      </c>
      <c r="G160" s="233">
        <v>3640</v>
      </c>
      <c r="H160" s="330"/>
      <c r="I160" s="240"/>
      <c r="J160" s="235"/>
      <c r="K160" s="223"/>
      <c r="L160" s="236"/>
      <c r="M160" s="236"/>
      <c r="N160" s="236"/>
    </row>
    <row r="161" spans="3:14" x14ac:dyDescent="0.15">
      <c r="C161" s="6"/>
      <c r="D161" s="245" t="s">
        <v>668</v>
      </c>
      <c r="E161" s="245"/>
      <c r="F161" s="227">
        <v>0</v>
      </c>
      <c r="G161" s="233">
        <v>0</v>
      </c>
      <c r="H161" s="229"/>
      <c r="I161" s="230"/>
      <c r="J161" s="235"/>
      <c r="K161" s="223"/>
      <c r="L161" s="236"/>
      <c r="M161" s="236"/>
      <c r="N161" s="236"/>
    </row>
    <row r="162" spans="3:14" ht="15" customHeight="1" x14ac:dyDescent="0.15">
      <c r="C162" s="6" t="s">
        <v>669</v>
      </c>
      <c r="D162" s="232" t="s">
        <v>670</v>
      </c>
      <c r="E162" s="232" t="s">
        <v>671</v>
      </c>
      <c r="F162" s="227">
        <v>2080</v>
      </c>
      <c r="G162" s="233">
        <v>1940</v>
      </c>
      <c r="H162" s="330"/>
      <c r="I162" s="240"/>
      <c r="J162" s="235"/>
      <c r="K162" s="223"/>
      <c r="L162" s="236"/>
      <c r="M162" s="236"/>
      <c r="N162" s="236"/>
    </row>
    <row r="163" spans="3:14" ht="15" customHeight="1" x14ac:dyDescent="0.15">
      <c r="C163" s="6" t="s">
        <v>672</v>
      </c>
      <c r="D163" s="232" t="s">
        <v>673</v>
      </c>
      <c r="E163" s="232" t="s">
        <v>674</v>
      </c>
      <c r="F163" s="227">
        <v>980</v>
      </c>
      <c r="G163" s="233">
        <v>920</v>
      </c>
      <c r="H163" s="330"/>
      <c r="I163" s="240"/>
      <c r="J163" s="235"/>
      <c r="K163" s="223"/>
      <c r="L163" s="236"/>
      <c r="M163" s="236"/>
      <c r="N163" s="236"/>
    </row>
    <row r="164" spans="3:14" ht="15" customHeight="1" x14ac:dyDescent="0.15">
      <c r="C164" s="6" t="s">
        <v>675</v>
      </c>
      <c r="D164" s="232" t="s">
        <v>676</v>
      </c>
      <c r="E164" s="232" t="s">
        <v>677</v>
      </c>
      <c r="F164" s="227">
        <v>2280</v>
      </c>
      <c r="G164" s="233">
        <v>2130</v>
      </c>
      <c r="H164" s="330"/>
      <c r="I164" s="240"/>
      <c r="J164" s="235"/>
      <c r="K164" s="223"/>
      <c r="L164" s="236"/>
      <c r="M164" s="236"/>
      <c r="N164" s="236"/>
    </row>
    <row r="165" spans="3:14" ht="15" customHeight="1" x14ac:dyDescent="0.15">
      <c r="C165" s="6" t="s">
        <v>678</v>
      </c>
      <c r="D165" s="232" t="s">
        <v>679</v>
      </c>
      <c r="E165" s="232" t="s">
        <v>680</v>
      </c>
      <c r="F165" s="227">
        <v>3640</v>
      </c>
      <c r="G165" s="233">
        <v>3400</v>
      </c>
      <c r="H165" s="330"/>
      <c r="I165" s="240"/>
      <c r="J165" s="235"/>
      <c r="K165" s="223"/>
      <c r="L165" s="236"/>
      <c r="M165" s="236"/>
      <c r="N165" s="236"/>
    </row>
    <row r="166" spans="3:14" ht="15" customHeight="1" x14ac:dyDescent="0.15">
      <c r="C166" s="6" t="s">
        <v>681</v>
      </c>
      <c r="D166" s="232" t="s">
        <v>682</v>
      </c>
      <c r="E166" s="232" t="s">
        <v>683</v>
      </c>
      <c r="F166" s="227">
        <v>1630</v>
      </c>
      <c r="G166" s="233">
        <v>1520</v>
      </c>
      <c r="H166" s="330"/>
      <c r="I166" s="240"/>
      <c r="J166" s="235"/>
      <c r="K166" s="223"/>
      <c r="L166" s="236"/>
      <c r="M166" s="236"/>
      <c r="N166" s="236"/>
    </row>
    <row r="167" spans="3:14" ht="15" customHeight="1" x14ac:dyDescent="0.15">
      <c r="C167" s="6" t="s">
        <v>684</v>
      </c>
      <c r="D167" s="232" t="s">
        <v>685</v>
      </c>
      <c r="E167" s="232" t="s">
        <v>686</v>
      </c>
      <c r="F167" s="227">
        <v>1820</v>
      </c>
      <c r="G167" s="233">
        <v>1700</v>
      </c>
      <c r="H167" s="330"/>
      <c r="I167" s="240"/>
      <c r="J167" s="235"/>
      <c r="K167" s="223"/>
      <c r="L167" s="236"/>
      <c r="M167" s="236"/>
      <c r="N167" s="236"/>
    </row>
    <row r="168" spans="3:14" ht="15" customHeight="1" x14ac:dyDescent="0.15">
      <c r="C168" s="6" t="s">
        <v>687</v>
      </c>
      <c r="D168" s="232" t="s">
        <v>688</v>
      </c>
      <c r="E168" s="232" t="s">
        <v>689</v>
      </c>
      <c r="F168" s="227">
        <v>2080</v>
      </c>
      <c r="G168" s="233">
        <v>1940</v>
      </c>
      <c r="H168" s="330"/>
      <c r="I168" s="240"/>
      <c r="J168" s="235"/>
      <c r="K168" s="223"/>
      <c r="L168" s="236"/>
      <c r="M168" s="236"/>
      <c r="N168" s="236"/>
    </row>
    <row r="169" spans="3:14" ht="15" customHeight="1" x14ac:dyDescent="0.15">
      <c r="C169" s="6" t="s">
        <v>690</v>
      </c>
      <c r="D169" s="250" t="s">
        <v>691</v>
      </c>
      <c r="E169" s="250" t="s">
        <v>692</v>
      </c>
      <c r="F169" s="227">
        <v>2080</v>
      </c>
      <c r="G169" s="233">
        <v>1940</v>
      </c>
      <c r="H169" s="330"/>
      <c r="I169" s="240"/>
      <c r="J169" s="235"/>
      <c r="K169" s="223"/>
      <c r="L169" s="236"/>
      <c r="M169" s="236"/>
      <c r="N169" s="236"/>
    </row>
    <row r="170" spans="3:14" ht="15" customHeight="1" x14ac:dyDescent="0.15">
      <c r="C170" s="6" t="s">
        <v>693</v>
      </c>
      <c r="D170" s="232" t="s">
        <v>694</v>
      </c>
      <c r="E170" s="232" t="s">
        <v>695</v>
      </c>
      <c r="F170" s="227">
        <v>2280</v>
      </c>
      <c r="G170" s="233">
        <v>2130</v>
      </c>
      <c r="H170" s="330"/>
      <c r="I170" s="240"/>
      <c r="J170" s="235"/>
      <c r="K170" s="223"/>
      <c r="L170" s="236"/>
      <c r="M170" s="236"/>
      <c r="N170" s="236"/>
    </row>
    <row r="171" spans="3:14" ht="15" customHeight="1" x14ac:dyDescent="0.15">
      <c r="C171" s="6" t="s">
        <v>696</v>
      </c>
      <c r="D171" s="232" t="s">
        <v>697</v>
      </c>
      <c r="E171" s="232" t="s">
        <v>698</v>
      </c>
      <c r="F171" s="227">
        <v>2280</v>
      </c>
      <c r="G171" s="233">
        <v>2130</v>
      </c>
      <c r="H171" s="332"/>
      <c r="I171" s="244"/>
      <c r="J171" s="235"/>
      <c r="K171" s="223"/>
      <c r="L171" s="236"/>
      <c r="M171" s="236"/>
      <c r="N171" s="236"/>
    </row>
    <row r="172" spans="3:14" x14ac:dyDescent="0.15">
      <c r="C172" s="6"/>
      <c r="D172" s="245" t="s">
        <v>699</v>
      </c>
      <c r="E172" s="245"/>
      <c r="F172" s="227"/>
      <c r="G172" s="233"/>
      <c r="H172" s="229"/>
      <c r="I172" s="230"/>
      <c r="J172" s="235"/>
      <c r="K172" s="223"/>
      <c r="L172" s="236"/>
      <c r="M172" s="236"/>
      <c r="N172" s="236"/>
    </row>
    <row r="173" spans="3:14" ht="15" customHeight="1" x14ac:dyDescent="0.15">
      <c r="C173" s="6" t="s">
        <v>700</v>
      </c>
      <c r="D173" s="232" t="s">
        <v>701</v>
      </c>
      <c r="E173" s="232" t="s">
        <v>702</v>
      </c>
      <c r="F173" s="227">
        <v>6470</v>
      </c>
      <c r="G173" s="233">
        <v>6050</v>
      </c>
      <c r="H173" s="331" t="s">
        <v>261</v>
      </c>
      <c r="I173" s="247"/>
      <c r="J173" s="235"/>
      <c r="K173" s="223"/>
      <c r="L173" s="236"/>
      <c r="M173" s="236"/>
      <c r="N173" s="236"/>
    </row>
    <row r="174" spans="3:14" ht="15" customHeight="1" x14ac:dyDescent="0.15">
      <c r="C174" s="6" t="s">
        <v>703</v>
      </c>
      <c r="D174" s="232" t="s">
        <v>704</v>
      </c>
      <c r="E174" s="232" t="s">
        <v>705</v>
      </c>
      <c r="F174" s="227">
        <v>7120</v>
      </c>
      <c r="G174" s="233">
        <v>6650</v>
      </c>
      <c r="H174" s="330"/>
      <c r="I174" s="240"/>
      <c r="J174" s="235"/>
      <c r="K174" s="223"/>
      <c r="L174" s="236"/>
      <c r="M174" s="236"/>
      <c r="N174" s="236"/>
    </row>
    <row r="175" spans="3:14" ht="15" customHeight="1" x14ac:dyDescent="0.15">
      <c r="C175" s="6" t="s">
        <v>706</v>
      </c>
      <c r="D175" s="232" t="s">
        <v>707</v>
      </c>
      <c r="E175" s="232" t="s">
        <v>708</v>
      </c>
      <c r="F175" s="227">
        <v>6470</v>
      </c>
      <c r="G175" s="233">
        <v>6050</v>
      </c>
      <c r="H175" s="330"/>
      <c r="I175" s="240"/>
      <c r="J175" s="235"/>
      <c r="K175" s="223"/>
      <c r="L175" s="236"/>
      <c r="M175" s="236"/>
      <c r="N175" s="236"/>
    </row>
    <row r="176" spans="3:14" ht="15" customHeight="1" x14ac:dyDescent="0.15">
      <c r="C176" s="6" t="s">
        <v>709</v>
      </c>
      <c r="D176" s="232" t="s">
        <v>710</v>
      </c>
      <c r="E176" s="232" t="s">
        <v>711</v>
      </c>
      <c r="F176" s="227">
        <v>7120</v>
      </c>
      <c r="G176" s="233">
        <v>6650</v>
      </c>
      <c r="H176" s="330"/>
      <c r="I176" s="240"/>
      <c r="J176" s="235"/>
      <c r="K176" s="223"/>
      <c r="L176" s="236"/>
      <c r="M176" s="236"/>
      <c r="N176" s="236"/>
    </row>
    <row r="177" spans="3:14" ht="15" customHeight="1" x14ac:dyDescent="0.15">
      <c r="C177" s="6" t="s">
        <v>712</v>
      </c>
      <c r="D177" s="232" t="s">
        <v>713</v>
      </c>
      <c r="E177" s="232" t="s">
        <v>714</v>
      </c>
      <c r="F177" s="227">
        <v>9070</v>
      </c>
      <c r="G177" s="233">
        <v>8480</v>
      </c>
      <c r="H177" s="330"/>
      <c r="I177" s="240"/>
      <c r="J177" s="235"/>
      <c r="K177" s="223"/>
      <c r="L177" s="236"/>
      <c r="M177" s="236"/>
      <c r="N177" s="236"/>
    </row>
    <row r="178" spans="3:14" ht="15" customHeight="1" x14ac:dyDescent="0.15">
      <c r="C178" s="6" t="s">
        <v>715</v>
      </c>
      <c r="D178" s="232" t="s">
        <v>716</v>
      </c>
      <c r="E178" s="232" t="s">
        <v>717</v>
      </c>
      <c r="F178" s="227">
        <v>9070</v>
      </c>
      <c r="G178" s="233">
        <v>8480</v>
      </c>
      <c r="H178" s="330"/>
      <c r="I178" s="240"/>
      <c r="J178" s="235"/>
      <c r="K178" s="223"/>
      <c r="L178" s="236"/>
      <c r="M178" s="236"/>
      <c r="N178" s="236"/>
    </row>
    <row r="179" spans="3:14" ht="15" customHeight="1" x14ac:dyDescent="0.15">
      <c r="C179" s="6" t="s">
        <v>718</v>
      </c>
      <c r="D179" s="232" t="s">
        <v>719</v>
      </c>
      <c r="E179" s="232" t="s">
        <v>720</v>
      </c>
      <c r="F179" s="227">
        <v>9720</v>
      </c>
      <c r="G179" s="233">
        <v>9080</v>
      </c>
      <c r="H179" s="330"/>
      <c r="I179" s="240"/>
      <c r="J179" s="235"/>
      <c r="K179" s="223"/>
      <c r="L179" s="236"/>
      <c r="M179" s="236"/>
      <c r="N179" s="236"/>
    </row>
    <row r="180" spans="3:14" ht="15" customHeight="1" x14ac:dyDescent="0.15">
      <c r="C180" s="6" t="s">
        <v>721</v>
      </c>
      <c r="D180" s="232" t="s">
        <v>722</v>
      </c>
      <c r="E180" s="232" t="s">
        <v>723</v>
      </c>
      <c r="F180" s="227">
        <v>9720</v>
      </c>
      <c r="G180" s="233">
        <v>9080</v>
      </c>
      <c r="H180" s="330"/>
      <c r="I180" s="240"/>
      <c r="J180" s="235"/>
      <c r="K180" s="223"/>
      <c r="L180" s="236"/>
      <c r="M180" s="236"/>
      <c r="N180" s="236"/>
    </row>
    <row r="181" spans="3:14" ht="15" customHeight="1" x14ac:dyDescent="0.15">
      <c r="C181" s="6" t="s">
        <v>724</v>
      </c>
      <c r="D181" s="232" t="s">
        <v>725</v>
      </c>
      <c r="E181" s="232" t="s">
        <v>726</v>
      </c>
      <c r="F181" s="227">
        <v>3710</v>
      </c>
      <c r="G181" s="233">
        <v>3470</v>
      </c>
      <c r="H181" s="330"/>
      <c r="I181" s="240"/>
      <c r="J181" s="235"/>
      <c r="K181" s="223"/>
      <c r="L181" s="236"/>
      <c r="M181" s="236"/>
      <c r="N181" s="236"/>
    </row>
    <row r="182" spans="3:14" ht="15" customHeight="1" x14ac:dyDescent="0.15">
      <c r="C182" s="6" t="s">
        <v>727</v>
      </c>
      <c r="D182" s="232" t="s">
        <v>728</v>
      </c>
      <c r="E182" s="232" t="s">
        <v>729</v>
      </c>
      <c r="F182" s="227">
        <v>3710</v>
      </c>
      <c r="G182" s="233">
        <v>3470</v>
      </c>
      <c r="H182" s="330"/>
      <c r="I182" s="240"/>
      <c r="J182" s="235"/>
      <c r="K182" s="223"/>
      <c r="L182" s="236"/>
      <c r="M182" s="236"/>
      <c r="N182" s="236"/>
    </row>
    <row r="183" spans="3:14" x14ac:dyDescent="0.15">
      <c r="C183" s="6"/>
      <c r="D183" s="253" t="s">
        <v>730</v>
      </c>
      <c r="E183" s="245"/>
      <c r="F183" s="227">
        <v>0</v>
      </c>
      <c r="G183" s="233">
        <v>0</v>
      </c>
      <c r="H183" s="254"/>
      <c r="I183" s="255"/>
      <c r="J183" s="235"/>
      <c r="K183" s="223"/>
      <c r="L183" s="236"/>
      <c r="M183" s="236"/>
      <c r="N183" s="236"/>
    </row>
    <row r="184" spans="3:14" ht="15" customHeight="1" x14ac:dyDescent="0.15">
      <c r="C184" s="6" t="s">
        <v>731</v>
      </c>
      <c r="D184" s="232" t="s">
        <v>732</v>
      </c>
      <c r="E184" s="232" t="s">
        <v>733</v>
      </c>
      <c r="F184" s="227">
        <v>1370</v>
      </c>
      <c r="G184" s="233">
        <v>1280</v>
      </c>
      <c r="H184" s="330"/>
      <c r="I184" s="240"/>
      <c r="J184" s="235"/>
      <c r="K184" s="223"/>
      <c r="L184" s="236"/>
      <c r="M184" s="236"/>
      <c r="N184" s="236"/>
    </row>
    <row r="185" spans="3:14" ht="15" customHeight="1" x14ac:dyDescent="0.15">
      <c r="C185" s="6" t="s">
        <v>734</v>
      </c>
      <c r="D185" s="232" t="s">
        <v>735</v>
      </c>
      <c r="E185" s="232" t="s">
        <v>736</v>
      </c>
      <c r="F185" s="227">
        <v>1370</v>
      </c>
      <c r="G185" s="233">
        <v>1280</v>
      </c>
      <c r="H185" s="330"/>
      <c r="I185" s="240"/>
      <c r="J185" s="235"/>
      <c r="K185" s="223"/>
      <c r="L185" s="236"/>
      <c r="M185" s="236"/>
      <c r="N185" s="236"/>
    </row>
    <row r="186" spans="3:14" x14ac:dyDescent="0.15">
      <c r="C186" s="6"/>
      <c r="D186" s="245" t="s">
        <v>737</v>
      </c>
      <c r="E186" s="245"/>
      <c r="F186" s="227">
        <v>0</v>
      </c>
      <c r="G186" s="233">
        <v>0</v>
      </c>
      <c r="H186" s="229"/>
      <c r="I186" s="230"/>
      <c r="J186" s="235"/>
      <c r="K186" s="223"/>
      <c r="L186" s="236"/>
      <c r="M186" s="236"/>
      <c r="N186" s="236"/>
    </row>
    <row r="187" spans="3:14" ht="15" customHeight="1" x14ac:dyDescent="0.15">
      <c r="C187" s="6" t="s">
        <v>738</v>
      </c>
      <c r="D187" s="232" t="s">
        <v>739</v>
      </c>
      <c r="E187" s="232" t="s">
        <v>740</v>
      </c>
      <c r="F187" s="227">
        <v>4840</v>
      </c>
      <c r="G187" s="233">
        <v>4520</v>
      </c>
      <c r="H187" s="334" t="s">
        <v>261</v>
      </c>
      <c r="I187" s="256"/>
      <c r="J187" s="235"/>
      <c r="K187" s="223"/>
      <c r="L187" s="236"/>
      <c r="M187" s="236"/>
      <c r="N187" s="236"/>
    </row>
    <row r="188" spans="3:14" ht="15" customHeight="1" x14ac:dyDescent="0.15">
      <c r="C188" s="6" t="s">
        <v>741</v>
      </c>
      <c r="D188" s="232" t="s">
        <v>742</v>
      </c>
      <c r="E188" s="232" t="s">
        <v>743</v>
      </c>
      <c r="F188" s="227">
        <v>5490</v>
      </c>
      <c r="G188" s="233">
        <v>5130</v>
      </c>
      <c r="H188" s="335"/>
      <c r="I188" s="257"/>
      <c r="J188" s="235"/>
      <c r="K188" s="223"/>
      <c r="L188" s="236"/>
      <c r="M188" s="236"/>
      <c r="N188" s="236"/>
    </row>
    <row r="189" spans="3:14" ht="15" customHeight="1" x14ac:dyDescent="0.15">
      <c r="C189" s="6" t="s">
        <v>744</v>
      </c>
      <c r="D189" s="232" t="s">
        <v>745</v>
      </c>
      <c r="E189" s="232" t="s">
        <v>746</v>
      </c>
      <c r="F189" s="227">
        <v>6140</v>
      </c>
      <c r="G189" s="233">
        <v>5740</v>
      </c>
      <c r="H189" s="335"/>
      <c r="I189" s="257"/>
      <c r="J189" s="235"/>
      <c r="K189" s="223"/>
      <c r="L189" s="236"/>
      <c r="M189" s="236"/>
      <c r="N189" s="236"/>
    </row>
    <row r="190" spans="3:14" ht="15" customHeight="1" x14ac:dyDescent="0.15">
      <c r="C190" s="6" t="s">
        <v>747</v>
      </c>
      <c r="D190" s="232" t="s">
        <v>745</v>
      </c>
      <c r="E190" s="232" t="s">
        <v>746</v>
      </c>
      <c r="F190" s="227">
        <v>6140</v>
      </c>
      <c r="G190" s="233">
        <v>5740</v>
      </c>
      <c r="H190" s="335"/>
      <c r="I190" s="257"/>
      <c r="J190" s="235"/>
      <c r="K190" s="223"/>
      <c r="L190" s="236"/>
      <c r="M190" s="236"/>
      <c r="N190" s="236"/>
    </row>
    <row r="191" spans="3:14" ht="15" customHeight="1" x14ac:dyDescent="0.15">
      <c r="C191" s="6" t="s">
        <v>748</v>
      </c>
      <c r="D191" s="232" t="s">
        <v>749</v>
      </c>
      <c r="E191" s="232" t="s">
        <v>750</v>
      </c>
      <c r="F191" s="227">
        <v>6140</v>
      </c>
      <c r="G191" s="233">
        <v>5740</v>
      </c>
      <c r="H191" s="335"/>
      <c r="I191" s="257"/>
      <c r="J191" s="235"/>
      <c r="K191" s="223"/>
      <c r="L191" s="236"/>
      <c r="M191" s="236"/>
      <c r="N191" s="236"/>
    </row>
    <row r="192" spans="3:14" ht="15" customHeight="1" x14ac:dyDescent="0.15">
      <c r="C192" s="6" t="s">
        <v>751</v>
      </c>
      <c r="D192" s="232" t="s">
        <v>752</v>
      </c>
      <c r="E192" s="232" t="s">
        <v>753</v>
      </c>
      <c r="F192" s="227">
        <v>6790</v>
      </c>
      <c r="G192" s="233">
        <v>6350</v>
      </c>
      <c r="H192" s="335"/>
      <c r="I192" s="257"/>
      <c r="J192" s="235"/>
      <c r="K192" s="223"/>
      <c r="L192" s="236"/>
      <c r="M192" s="236"/>
      <c r="N192" s="236"/>
    </row>
    <row r="193" spans="3:14" ht="15" customHeight="1" x14ac:dyDescent="0.15">
      <c r="C193" s="6" t="s">
        <v>754</v>
      </c>
      <c r="D193" s="232" t="s">
        <v>755</v>
      </c>
      <c r="E193" s="232" t="s">
        <v>756</v>
      </c>
      <c r="F193" s="227">
        <v>6790</v>
      </c>
      <c r="G193" s="233">
        <v>6350</v>
      </c>
      <c r="H193" s="335"/>
      <c r="I193" s="257"/>
      <c r="J193" s="235"/>
      <c r="K193" s="223"/>
      <c r="L193" s="236"/>
      <c r="M193" s="236"/>
      <c r="N193" s="236"/>
    </row>
    <row r="194" spans="3:14" ht="15" customHeight="1" x14ac:dyDescent="0.15">
      <c r="C194" s="6" t="s">
        <v>754</v>
      </c>
      <c r="D194" s="232" t="s">
        <v>755</v>
      </c>
      <c r="E194" s="232" t="s">
        <v>756</v>
      </c>
      <c r="F194" s="227">
        <v>6790</v>
      </c>
      <c r="G194" s="233">
        <v>6350</v>
      </c>
      <c r="H194" s="335"/>
      <c r="I194" s="257"/>
      <c r="J194" s="235"/>
      <c r="K194" s="223"/>
      <c r="L194" s="236"/>
      <c r="M194" s="236"/>
      <c r="N194" s="236"/>
    </row>
    <row r="195" spans="3:14" x14ac:dyDescent="0.15">
      <c r="C195" s="6"/>
      <c r="D195" s="245" t="s">
        <v>757</v>
      </c>
      <c r="E195" s="232"/>
      <c r="F195" s="227">
        <v>0</v>
      </c>
      <c r="G195" s="233">
        <v>0</v>
      </c>
      <c r="J195" s="235"/>
      <c r="K195" s="223"/>
      <c r="L195" s="236"/>
      <c r="M195" s="236"/>
      <c r="N195" s="236"/>
    </row>
    <row r="196" spans="3:14" ht="15" customHeight="1" x14ac:dyDescent="0.15">
      <c r="C196" s="6" t="s">
        <v>758</v>
      </c>
      <c r="D196" s="232" t="s">
        <v>759</v>
      </c>
      <c r="E196" s="232" t="s">
        <v>760</v>
      </c>
      <c r="F196" s="227">
        <v>2890</v>
      </c>
      <c r="G196" s="233">
        <v>2700</v>
      </c>
      <c r="H196" s="333"/>
      <c r="I196" s="260"/>
      <c r="J196" s="235"/>
      <c r="K196" s="223"/>
      <c r="L196" s="236"/>
      <c r="M196" s="236"/>
      <c r="N196" s="236"/>
    </row>
    <row r="197" spans="3:14" ht="15" customHeight="1" x14ac:dyDescent="0.15">
      <c r="C197" s="6" t="s">
        <v>761</v>
      </c>
      <c r="D197" s="250" t="s">
        <v>762</v>
      </c>
      <c r="E197" s="250" t="s">
        <v>763</v>
      </c>
      <c r="F197" s="227">
        <v>620</v>
      </c>
      <c r="G197" s="233">
        <v>580</v>
      </c>
      <c r="H197" s="333"/>
      <c r="I197" s="260"/>
      <c r="J197" s="235"/>
      <c r="K197" s="223"/>
      <c r="L197" s="236"/>
      <c r="M197" s="236"/>
      <c r="N197" s="236"/>
    </row>
    <row r="198" spans="3:14" ht="15" customHeight="1" x14ac:dyDescent="0.15">
      <c r="C198" s="6" t="s">
        <v>764</v>
      </c>
      <c r="D198" s="250" t="s">
        <v>765</v>
      </c>
      <c r="E198" s="250" t="s">
        <v>766</v>
      </c>
      <c r="F198" s="227">
        <v>2700</v>
      </c>
      <c r="G198" s="233">
        <v>2520</v>
      </c>
      <c r="H198" s="333"/>
      <c r="I198" s="260"/>
      <c r="J198" s="235"/>
      <c r="K198" s="223"/>
      <c r="L198" s="236"/>
      <c r="M198" s="236"/>
      <c r="N198" s="236"/>
    </row>
    <row r="199" spans="3:14" x14ac:dyDescent="0.15">
      <c r="C199" s="6"/>
      <c r="D199" s="245" t="s">
        <v>767</v>
      </c>
      <c r="E199" s="245"/>
      <c r="F199" s="227">
        <v>0</v>
      </c>
      <c r="G199" s="233">
        <v>0</v>
      </c>
      <c r="J199" s="235"/>
      <c r="K199" s="223"/>
      <c r="L199" s="236"/>
      <c r="M199" s="236"/>
      <c r="N199" s="236"/>
    </row>
    <row r="200" spans="3:14" ht="15" customHeight="1" x14ac:dyDescent="0.15">
      <c r="C200" s="6" t="s">
        <v>768</v>
      </c>
      <c r="D200" s="232" t="s">
        <v>769</v>
      </c>
      <c r="E200" s="232" t="s">
        <v>770</v>
      </c>
      <c r="F200" s="227">
        <v>1720</v>
      </c>
      <c r="G200" s="233">
        <v>1610</v>
      </c>
      <c r="H200" s="334"/>
      <c r="I200" s="256"/>
      <c r="J200" s="235"/>
      <c r="K200" s="223"/>
      <c r="L200" s="236"/>
      <c r="M200" s="236"/>
      <c r="N200" s="236"/>
    </row>
    <row r="201" spans="3:14" ht="15" customHeight="1" x14ac:dyDescent="0.15">
      <c r="C201" s="6" t="s">
        <v>771</v>
      </c>
      <c r="D201" s="232" t="s">
        <v>772</v>
      </c>
      <c r="E201" s="232" t="s">
        <v>773</v>
      </c>
      <c r="F201" s="227">
        <v>780</v>
      </c>
      <c r="G201" s="233">
        <v>730</v>
      </c>
      <c r="H201" s="335"/>
      <c r="I201" s="257"/>
      <c r="J201" s="235"/>
      <c r="K201" s="223"/>
      <c r="L201" s="236"/>
      <c r="M201" s="236"/>
      <c r="N201" s="236"/>
    </row>
    <row r="202" spans="3:14" ht="15" customHeight="1" x14ac:dyDescent="0.15">
      <c r="C202" s="6" t="s">
        <v>774</v>
      </c>
      <c r="D202" s="232" t="s">
        <v>775</v>
      </c>
      <c r="E202" s="232" t="s">
        <v>776</v>
      </c>
      <c r="F202" s="227">
        <v>490</v>
      </c>
      <c r="G202" s="233">
        <v>460</v>
      </c>
      <c r="H202" s="335"/>
      <c r="I202" s="257"/>
      <c r="J202" s="235"/>
      <c r="K202" s="223"/>
      <c r="L202" s="236"/>
      <c r="M202" s="236"/>
      <c r="N202" s="236"/>
    </row>
    <row r="203" spans="3:14" ht="15" customHeight="1" x14ac:dyDescent="0.15">
      <c r="C203" s="6" t="s">
        <v>591</v>
      </c>
      <c r="D203" s="232" t="s">
        <v>592</v>
      </c>
      <c r="E203" s="232" t="s">
        <v>593</v>
      </c>
      <c r="F203" s="227">
        <v>1140</v>
      </c>
      <c r="G203" s="233">
        <v>1070</v>
      </c>
      <c r="H203" s="335"/>
      <c r="I203" s="257"/>
      <c r="J203" s="235"/>
      <c r="K203" s="223"/>
      <c r="L203" s="236"/>
      <c r="M203" s="236"/>
      <c r="N203" s="236"/>
    </row>
    <row r="204" spans="3:14" ht="15" customHeight="1" x14ac:dyDescent="0.15">
      <c r="C204" s="6" t="s">
        <v>594</v>
      </c>
      <c r="D204" s="232" t="s">
        <v>595</v>
      </c>
      <c r="E204" s="232" t="s">
        <v>596</v>
      </c>
      <c r="F204" s="227">
        <v>940</v>
      </c>
      <c r="G204" s="233">
        <v>880</v>
      </c>
      <c r="H204" s="335"/>
      <c r="I204" s="257"/>
      <c r="J204" s="235"/>
      <c r="K204" s="223"/>
      <c r="L204" s="236"/>
      <c r="M204" s="236"/>
      <c r="N204" s="236"/>
    </row>
    <row r="205" spans="3:14" ht="15" customHeight="1" x14ac:dyDescent="0.15">
      <c r="C205" s="6" t="s">
        <v>597</v>
      </c>
      <c r="D205" s="232" t="s">
        <v>598</v>
      </c>
      <c r="E205" s="232" t="s">
        <v>599</v>
      </c>
      <c r="F205" s="227">
        <v>940</v>
      </c>
      <c r="G205" s="233">
        <v>880</v>
      </c>
      <c r="H205" s="335"/>
      <c r="I205" s="257"/>
      <c r="J205" s="235"/>
      <c r="K205" s="223"/>
      <c r="L205" s="236"/>
      <c r="M205" s="236"/>
      <c r="N205" s="236"/>
    </row>
    <row r="206" spans="3:14" ht="15" customHeight="1" x14ac:dyDescent="0.15">
      <c r="C206" s="6" t="s">
        <v>777</v>
      </c>
      <c r="D206" s="232" t="s">
        <v>778</v>
      </c>
      <c r="E206" s="232" t="s">
        <v>779</v>
      </c>
      <c r="F206" s="227">
        <v>2990</v>
      </c>
      <c r="G206" s="233">
        <v>2790</v>
      </c>
      <c r="H206" s="335"/>
      <c r="I206" s="257"/>
      <c r="J206" s="235"/>
      <c r="K206" s="223"/>
      <c r="L206" s="236"/>
      <c r="M206" s="236"/>
      <c r="N206" s="236"/>
    </row>
    <row r="207" spans="3:14" ht="15" customHeight="1" x14ac:dyDescent="0.15">
      <c r="C207" s="6" t="s">
        <v>780</v>
      </c>
      <c r="D207" s="232" t="s">
        <v>781</v>
      </c>
      <c r="E207" s="232" t="s">
        <v>782</v>
      </c>
      <c r="F207" s="227">
        <v>2700</v>
      </c>
      <c r="G207" s="233">
        <v>2520</v>
      </c>
      <c r="H207" s="335"/>
      <c r="I207" s="257"/>
      <c r="J207" s="235"/>
      <c r="K207" s="223"/>
      <c r="L207" s="236"/>
      <c r="M207" s="236"/>
      <c r="N207" s="236"/>
    </row>
    <row r="208" spans="3:14" ht="15" customHeight="1" x14ac:dyDescent="0.15">
      <c r="C208" s="6" t="s">
        <v>783</v>
      </c>
      <c r="D208" s="232" t="s">
        <v>784</v>
      </c>
      <c r="E208" s="232" t="s">
        <v>785</v>
      </c>
      <c r="F208" s="227">
        <v>4520</v>
      </c>
      <c r="G208" s="233">
        <v>4220</v>
      </c>
      <c r="H208" s="335"/>
      <c r="I208" s="257"/>
      <c r="J208" s="235"/>
      <c r="K208" s="223"/>
      <c r="L208" s="236"/>
      <c r="M208" s="236"/>
      <c r="N208" s="236"/>
    </row>
    <row r="209" spans="3:14" ht="15" customHeight="1" x14ac:dyDescent="0.15">
      <c r="C209" s="6" t="s">
        <v>786</v>
      </c>
      <c r="D209" s="232" t="s">
        <v>787</v>
      </c>
      <c r="E209" s="232" t="s">
        <v>788</v>
      </c>
      <c r="F209" s="227">
        <v>5430</v>
      </c>
      <c r="G209" s="233">
        <v>5070</v>
      </c>
      <c r="H209" s="335"/>
      <c r="I209" s="257"/>
      <c r="J209" s="235"/>
      <c r="K209" s="223"/>
      <c r="L209" s="236"/>
      <c r="M209" s="236"/>
      <c r="N209" s="236"/>
    </row>
    <row r="210" spans="3:14" ht="15" customHeight="1" x14ac:dyDescent="0.15">
      <c r="C210" s="6" t="s">
        <v>789</v>
      </c>
      <c r="D210" s="250" t="s">
        <v>790</v>
      </c>
      <c r="E210" s="250" t="s">
        <v>791</v>
      </c>
      <c r="F210" s="227">
        <v>1370</v>
      </c>
      <c r="G210" s="233">
        <v>1280</v>
      </c>
      <c r="H210" s="335"/>
      <c r="I210" s="257"/>
      <c r="J210" s="235"/>
      <c r="K210" s="223"/>
      <c r="L210" s="236"/>
      <c r="M210" s="236"/>
      <c r="N210" s="236"/>
    </row>
    <row r="211" spans="3:14" ht="15" customHeight="1" x14ac:dyDescent="0.15">
      <c r="C211" s="6" t="s">
        <v>792</v>
      </c>
      <c r="D211" s="232" t="s">
        <v>793</v>
      </c>
      <c r="E211" s="232" t="s">
        <v>794</v>
      </c>
      <c r="F211" s="227">
        <v>810</v>
      </c>
      <c r="G211" s="233">
        <v>760</v>
      </c>
      <c r="H211" s="335"/>
      <c r="I211" s="257"/>
      <c r="J211" s="235"/>
      <c r="K211" s="223"/>
      <c r="L211" s="236"/>
      <c r="M211" s="236"/>
      <c r="N211" s="236"/>
    </row>
    <row r="212" spans="3:14" ht="15" customHeight="1" x14ac:dyDescent="0.15">
      <c r="C212" s="6" t="s">
        <v>795</v>
      </c>
      <c r="D212" s="232" t="s">
        <v>796</v>
      </c>
      <c r="E212" s="232" t="s">
        <v>797</v>
      </c>
      <c r="F212" s="227">
        <v>1110</v>
      </c>
      <c r="G212" s="233">
        <v>1040</v>
      </c>
      <c r="H212" s="335"/>
      <c r="I212" s="257"/>
      <c r="J212" s="235"/>
      <c r="K212" s="223"/>
      <c r="L212" s="236"/>
      <c r="M212" s="236"/>
      <c r="N212" s="236"/>
    </row>
    <row r="213" spans="3:14" ht="15" customHeight="1" x14ac:dyDescent="0.15">
      <c r="C213" s="6" t="s">
        <v>798</v>
      </c>
      <c r="D213" s="232" t="s">
        <v>799</v>
      </c>
      <c r="E213" s="232" t="s">
        <v>800</v>
      </c>
      <c r="F213" s="227">
        <v>1140</v>
      </c>
      <c r="G213" s="233">
        <v>1070</v>
      </c>
      <c r="H213" s="335"/>
      <c r="I213" s="257"/>
      <c r="J213" s="235"/>
      <c r="K213" s="223"/>
      <c r="L213" s="236"/>
      <c r="M213" s="236"/>
      <c r="N213" s="236"/>
    </row>
    <row r="214" spans="3:14" ht="15" customHeight="1" x14ac:dyDescent="0.15">
      <c r="C214" s="6" t="s">
        <v>801</v>
      </c>
      <c r="D214" s="232" t="s">
        <v>802</v>
      </c>
      <c r="E214" s="232" t="s">
        <v>803</v>
      </c>
      <c r="F214" s="227">
        <v>980</v>
      </c>
      <c r="G214" s="233">
        <v>920</v>
      </c>
      <c r="H214" s="335"/>
      <c r="I214" s="257"/>
      <c r="J214" s="235"/>
      <c r="K214" s="223"/>
      <c r="L214" s="236"/>
      <c r="M214" s="236"/>
      <c r="N214" s="236"/>
    </row>
    <row r="215" spans="3:14" ht="15" customHeight="1" x14ac:dyDescent="0.15">
      <c r="C215" s="6" t="s">
        <v>804</v>
      </c>
      <c r="D215" s="250" t="s">
        <v>805</v>
      </c>
      <c r="E215" s="232" t="s">
        <v>806</v>
      </c>
      <c r="F215" s="227">
        <v>1370</v>
      </c>
      <c r="G215" s="233">
        <v>1280</v>
      </c>
      <c r="H215" s="335"/>
      <c r="I215" s="257"/>
      <c r="J215" s="235"/>
      <c r="K215" s="223"/>
      <c r="L215" s="236"/>
      <c r="M215" s="236"/>
      <c r="N215" s="236"/>
    </row>
    <row r="216" spans="3:14" ht="15" customHeight="1" x14ac:dyDescent="0.15">
      <c r="C216" s="6" t="s">
        <v>807</v>
      </c>
      <c r="D216" s="232" t="s">
        <v>808</v>
      </c>
      <c r="E216" s="232" t="s">
        <v>809</v>
      </c>
      <c r="F216" s="227">
        <v>1500</v>
      </c>
      <c r="G216" s="233">
        <v>1400</v>
      </c>
      <c r="H216" s="335"/>
      <c r="I216" s="257"/>
      <c r="J216" s="235"/>
      <c r="K216" s="223"/>
      <c r="L216" s="236"/>
      <c r="M216" s="236"/>
      <c r="N216" s="236"/>
    </row>
    <row r="217" spans="3:14" ht="15" customHeight="1" x14ac:dyDescent="0.15">
      <c r="C217" s="6" t="s">
        <v>810</v>
      </c>
      <c r="D217" s="232" t="s">
        <v>811</v>
      </c>
      <c r="E217" s="232" t="s">
        <v>812</v>
      </c>
      <c r="F217" s="227">
        <v>1140</v>
      </c>
      <c r="G217" s="233">
        <v>1070</v>
      </c>
      <c r="H217" s="335"/>
      <c r="I217" s="257"/>
      <c r="J217" s="235"/>
      <c r="K217" s="223"/>
      <c r="L217" s="236"/>
      <c r="M217" s="236"/>
      <c r="N217" s="236"/>
    </row>
    <row r="218" spans="3:14" ht="15" customHeight="1" x14ac:dyDescent="0.15">
      <c r="C218" s="6" t="s">
        <v>813</v>
      </c>
      <c r="D218" s="232" t="s">
        <v>814</v>
      </c>
      <c r="E218" s="232" t="s">
        <v>815</v>
      </c>
      <c r="F218" s="227">
        <v>1110</v>
      </c>
      <c r="G218" s="233">
        <v>1040</v>
      </c>
      <c r="H218" s="335"/>
      <c r="I218" s="257"/>
      <c r="J218" s="235"/>
      <c r="K218" s="223"/>
      <c r="L218" s="236"/>
      <c r="M218" s="236"/>
      <c r="N218" s="236"/>
    </row>
    <row r="219" spans="3:14" ht="15" customHeight="1" x14ac:dyDescent="0.15">
      <c r="C219" s="6" t="s">
        <v>816</v>
      </c>
      <c r="D219" s="232" t="s">
        <v>817</v>
      </c>
      <c r="E219" s="232" t="s">
        <v>818</v>
      </c>
      <c r="F219" s="227">
        <v>1330</v>
      </c>
      <c r="G219" s="233">
        <v>1240</v>
      </c>
      <c r="H219" s="335"/>
      <c r="I219" s="257"/>
      <c r="J219" s="235"/>
      <c r="K219" s="223"/>
      <c r="L219" s="236"/>
      <c r="M219" s="236"/>
      <c r="N219" s="236"/>
    </row>
    <row r="220" spans="3:14" ht="15" customHeight="1" x14ac:dyDescent="0.15">
      <c r="C220" s="6" t="s">
        <v>819</v>
      </c>
      <c r="D220" s="232" t="s">
        <v>820</v>
      </c>
      <c r="E220" s="232" t="s">
        <v>821</v>
      </c>
      <c r="F220" s="227">
        <v>1300</v>
      </c>
      <c r="G220" s="233">
        <v>1210</v>
      </c>
      <c r="H220" s="335"/>
      <c r="I220" s="257"/>
      <c r="J220" s="235"/>
      <c r="K220" s="223"/>
      <c r="L220" s="236"/>
      <c r="M220" s="236"/>
      <c r="N220" s="236"/>
    </row>
    <row r="221" spans="3:14" ht="15" customHeight="1" x14ac:dyDescent="0.15">
      <c r="C221" s="6" t="s">
        <v>822</v>
      </c>
      <c r="D221" s="232" t="s">
        <v>823</v>
      </c>
      <c r="E221" s="232" t="s">
        <v>824</v>
      </c>
      <c r="F221" s="227">
        <v>1270</v>
      </c>
      <c r="G221" s="233">
        <v>1190</v>
      </c>
      <c r="H221" s="335"/>
      <c r="I221" s="257"/>
      <c r="J221" s="235"/>
      <c r="K221" s="223"/>
      <c r="L221" s="236"/>
      <c r="M221" s="236"/>
      <c r="N221" s="236"/>
    </row>
    <row r="222" spans="3:14" ht="15" customHeight="1" x14ac:dyDescent="0.15">
      <c r="C222" s="6" t="s">
        <v>825</v>
      </c>
      <c r="D222" s="232" t="s">
        <v>826</v>
      </c>
      <c r="E222" s="232" t="s">
        <v>827</v>
      </c>
      <c r="F222" s="227">
        <v>1690</v>
      </c>
      <c r="G222" s="233">
        <v>1580</v>
      </c>
      <c r="H222" s="335"/>
      <c r="I222" s="257"/>
      <c r="J222" s="235"/>
      <c r="K222" s="223"/>
      <c r="L222" s="236"/>
      <c r="M222" s="236"/>
      <c r="N222" s="236"/>
    </row>
    <row r="223" spans="3:14" ht="15" customHeight="1" x14ac:dyDescent="0.15">
      <c r="C223" s="6" t="s">
        <v>828</v>
      </c>
      <c r="D223" s="250" t="s">
        <v>829</v>
      </c>
      <c r="E223" s="250" t="s">
        <v>830</v>
      </c>
      <c r="F223" s="227">
        <v>850</v>
      </c>
      <c r="G223" s="233">
        <v>790</v>
      </c>
      <c r="H223" s="335"/>
      <c r="I223" s="257"/>
      <c r="J223" s="235"/>
      <c r="K223" s="223"/>
      <c r="L223" s="236"/>
      <c r="M223" s="236"/>
      <c r="N223" s="236"/>
    </row>
    <row r="224" spans="3:14" ht="15" customHeight="1" x14ac:dyDescent="0.15">
      <c r="C224" s="6" t="s">
        <v>831</v>
      </c>
      <c r="D224" s="232" t="s">
        <v>832</v>
      </c>
      <c r="E224" s="232" t="s">
        <v>833</v>
      </c>
      <c r="F224" s="227">
        <v>1110</v>
      </c>
      <c r="G224" s="233">
        <v>1040</v>
      </c>
      <c r="H224" s="335"/>
      <c r="I224" s="257"/>
      <c r="J224" s="235"/>
      <c r="K224" s="223"/>
      <c r="L224" s="236"/>
      <c r="M224" s="236"/>
      <c r="N224" s="236"/>
    </row>
    <row r="225" spans="3:14" ht="15" customHeight="1" x14ac:dyDescent="0.15">
      <c r="C225" s="6" t="s">
        <v>834</v>
      </c>
      <c r="D225" s="232" t="s">
        <v>835</v>
      </c>
      <c r="E225" s="232" t="s">
        <v>836</v>
      </c>
      <c r="F225" s="227">
        <v>2280</v>
      </c>
      <c r="G225" s="233">
        <v>2130</v>
      </c>
      <c r="H225" s="335"/>
      <c r="I225" s="257"/>
      <c r="J225" s="235"/>
      <c r="K225" s="223"/>
      <c r="L225" s="236"/>
      <c r="M225" s="236"/>
      <c r="N225" s="236"/>
    </row>
    <row r="226" spans="3:14" ht="15" customHeight="1" x14ac:dyDescent="0.15">
      <c r="C226" s="6" t="s">
        <v>837</v>
      </c>
      <c r="D226" s="232" t="s">
        <v>838</v>
      </c>
      <c r="E226" s="232" t="s">
        <v>839</v>
      </c>
      <c r="F226" s="227">
        <v>1300</v>
      </c>
      <c r="G226" s="233">
        <v>1210</v>
      </c>
      <c r="H226" s="335"/>
      <c r="I226" s="257"/>
      <c r="J226" s="235"/>
      <c r="K226" s="223"/>
      <c r="L226" s="236"/>
      <c r="M226" s="236"/>
      <c r="N226" s="236"/>
    </row>
    <row r="227" spans="3:14" ht="15" customHeight="1" x14ac:dyDescent="0.15">
      <c r="C227" s="6" t="s">
        <v>840</v>
      </c>
      <c r="D227" s="232" t="s">
        <v>841</v>
      </c>
      <c r="E227" s="232" t="s">
        <v>842</v>
      </c>
      <c r="F227" s="227">
        <v>1690</v>
      </c>
      <c r="G227" s="233">
        <v>1580</v>
      </c>
      <c r="H227" s="335"/>
      <c r="I227" s="257"/>
      <c r="J227" s="235"/>
      <c r="K227" s="223"/>
      <c r="L227" s="236"/>
      <c r="M227" s="236"/>
      <c r="N227" s="236"/>
    </row>
    <row r="228" spans="3:14" ht="15" customHeight="1" x14ac:dyDescent="0.15">
      <c r="C228" s="6" t="s">
        <v>843</v>
      </c>
      <c r="D228" s="232" t="s">
        <v>844</v>
      </c>
      <c r="E228" s="232" t="s">
        <v>845</v>
      </c>
      <c r="F228" s="227">
        <v>1370</v>
      </c>
      <c r="G228" s="233">
        <v>1280</v>
      </c>
      <c r="H228" s="335"/>
      <c r="I228" s="257"/>
      <c r="J228" s="235"/>
      <c r="K228" s="223"/>
      <c r="L228" s="236"/>
      <c r="M228" s="236"/>
      <c r="N228" s="236"/>
    </row>
    <row r="229" spans="3:14" ht="15" customHeight="1" x14ac:dyDescent="0.15">
      <c r="C229" s="6" t="s">
        <v>846</v>
      </c>
      <c r="D229" s="232" t="s">
        <v>847</v>
      </c>
      <c r="E229" s="232" t="s">
        <v>848</v>
      </c>
      <c r="F229" s="227">
        <v>720</v>
      </c>
      <c r="G229" s="233">
        <v>670</v>
      </c>
      <c r="H229" s="335"/>
      <c r="I229" s="257"/>
      <c r="J229" s="235"/>
      <c r="K229" s="223"/>
      <c r="L229" s="236"/>
      <c r="M229" s="236"/>
      <c r="N229" s="236"/>
    </row>
    <row r="230" spans="3:14" ht="15" customHeight="1" x14ac:dyDescent="0.15">
      <c r="C230" s="6" t="s">
        <v>849</v>
      </c>
      <c r="D230" s="232" t="s">
        <v>850</v>
      </c>
      <c r="E230" s="232" t="s">
        <v>851</v>
      </c>
      <c r="F230" s="227">
        <v>1370</v>
      </c>
      <c r="G230" s="233">
        <v>1280</v>
      </c>
      <c r="H230" s="335"/>
      <c r="I230" s="257"/>
      <c r="J230" s="235"/>
      <c r="K230" s="223"/>
      <c r="L230" s="236"/>
      <c r="M230" s="236"/>
      <c r="N230" s="236"/>
    </row>
    <row r="231" spans="3:14" ht="15" customHeight="1" x14ac:dyDescent="0.15">
      <c r="C231" s="6" t="s">
        <v>852</v>
      </c>
      <c r="D231" s="232" t="s">
        <v>853</v>
      </c>
      <c r="E231" s="232" t="s">
        <v>854</v>
      </c>
      <c r="F231" s="227">
        <v>2240</v>
      </c>
      <c r="G231" s="233">
        <v>2090</v>
      </c>
      <c r="H231" s="335"/>
      <c r="I231" s="257"/>
      <c r="J231" s="235"/>
      <c r="K231" s="223"/>
      <c r="L231" s="236"/>
      <c r="M231" s="236"/>
      <c r="N231" s="236"/>
    </row>
    <row r="232" spans="3:14" ht="15" customHeight="1" x14ac:dyDescent="0.15">
      <c r="C232" s="6" t="s">
        <v>855</v>
      </c>
      <c r="D232" s="232" t="s">
        <v>856</v>
      </c>
      <c r="E232" s="232" t="s">
        <v>857</v>
      </c>
      <c r="F232" s="227">
        <v>4520</v>
      </c>
      <c r="G232" s="233">
        <v>4220</v>
      </c>
      <c r="H232" s="335"/>
      <c r="I232" s="257"/>
      <c r="J232" s="235"/>
      <c r="K232" s="223"/>
      <c r="L232" s="236"/>
      <c r="M232" s="236"/>
      <c r="N232" s="236"/>
    </row>
    <row r="233" spans="3:14" ht="15" customHeight="1" x14ac:dyDescent="0.15">
      <c r="C233" s="6" t="s">
        <v>858</v>
      </c>
      <c r="D233" s="232" t="s">
        <v>859</v>
      </c>
      <c r="E233" s="232" t="s">
        <v>860</v>
      </c>
      <c r="F233" s="227">
        <v>6180</v>
      </c>
      <c r="G233" s="233">
        <v>5780</v>
      </c>
      <c r="H233" s="335"/>
      <c r="I233" s="257"/>
      <c r="J233" s="235"/>
      <c r="K233" s="223"/>
      <c r="L233" s="236"/>
      <c r="M233" s="236"/>
      <c r="N233" s="236"/>
    </row>
    <row r="234" spans="3:14" ht="15" customHeight="1" x14ac:dyDescent="0.15">
      <c r="C234" s="6" t="s">
        <v>861</v>
      </c>
      <c r="D234" s="232" t="s">
        <v>862</v>
      </c>
      <c r="E234" s="232" t="s">
        <v>863</v>
      </c>
      <c r="F234" s="227">
        <v>3640</v>
      </c>
      <c r="G234" s="233">
        <v>3400</v>
      </c>
      <c r="H234" s="335"/>
      <c r="I234" s="257"/>
      <c r="J234" s="235"/>
      <c r="K234" s="223"/>
      <c r="L234" s="236"/>
      <c r="M234" s="236"/>
      <c r="N234" s="236"/>
    </row>
    <row r="235" spans="3:14" ht="15" customHeight="1" x14ac:dyDescent="0.15">
      <c r="C235" s="6" t="s">
        <v>864</v>
      </c>
      <c r="D235" s="232" t="s">
        <v>865</v>
      </c>
      <c r="E235" s="232" t="s">
        <v>866</v>
      </c>
      <c r="F235" s="227">
        <v>720</v>
      </c>
      <c r="G235" s="233">
        <v>670</v>
      </c>
      <c r="H235" s="335"/>
      <c r="I235" s="257"/>
      <c r="J235" s="235"/>
      <c r="K235" s="223"/>
      <c r="L235" s="236"/>
      <c r="M235" s="236"/>
      <c r="N235" s="236"/>
    </row>
    <row r="236" spans="3:14" ht="15" customHeight="1" x14ac:dyDescent="0.15">
      <c r="C236" s="6" t="s">
        <v>867</v>
      </c>
      <c r="D236" s="232" t="s">
        <v>868</v>
      </c>
      <c r="E236" s="232" t="s">
        <v>869</v>
      </c>
      <c r="F236" s="227">
        <v>1720</v>
      </c>
      <c r="G236" s="233">
        <v>1610</v>
      </c>
      <c r="H236" s="335"/>
      <c r="I236" s="257"/>
      <c r="J236" s="235"/>
      <c r="K236" s="223"/>
      <c r="L236" s="236"/>
      <c r="M236" s="236"/>
      <c r="N236" s="236"/>
    </row>
    <row r="237" spans="3:14" ht="15" customHeight="1" x14ac:dyDescent="0.15">
      <c r="C237" s="6" t="s">
        <v>870</v>
      </c>
      <c r="D237" s="261" t="s">
        <v>871</v>
      </c>
      <c r="E237" s="250" t="s">
        <v>872</v>
      </c>
      <c r="F237" s="227">
        <v>260</v>
      </c>
      <c r="G237" s="233">
        <v>240</v>
      </c>
      <c r="H237" s="335"/>
      <c r="I237" s="257"/>
      <c r="J237" s="235"/>
      <c r="K237" s="223"/>
      <c r="L237" s="236"/>
      <c r="M237" s="236"/>
      <c r="N237" s="236"/>
    </row>
    <row r="238" spans="3:14" ht="15" customHeight="1" x14ac:dyDescent="0.15">
      <c r="C238" s="6" t="s">
        <v>873</v>
      </c>
      <c r="D238" s="232" t="s">
        <v>874</v>
      </c>
      <c r="E238" s="232" t="s">
        <v>875</v>
      </c>
      <c r="F238" s="227">
        <v>6790</v>
      </c>
      <c r="G238" s="233">
        <v>6350</v>
      </c>
      <c r="H238" s="335"/>
      <c r="I238" s="257"/>
      <c r="J238" s="235"/>
      <c r="K238" s="223"/>
      <c r="L238" s="236"/>
      <c r="M238" s="236"/>
      <c r="N238" s="236"/>
    </row>
    <row r="239" spans="3:14" ht="15" customHeight="1" x14ac:dyDescent="0.15">
      <c r="C239" s="6" t="s">
        <v>876</v>
      </c>
      <c r="D239" s="262" t="s">
        <v>877</v>
      </c>
      <c r="E239" s="262" t="s">
        <v>878</v>
      </c>
      <c r="F239" s="227">
        <v>6790</v>
      </c>
      <c r="G239" s="233">
        <v>6350</v>
      </c>
      <c r="H239" s="335"/>
      <c r="I239" s="257"/>
      <c r="J239" s="235"/>
      <c r="K239" s="223"/>
      <c r="L239" s="236"/>
      <c r="M239" s="236"/>
      <c r="N239" s="236"/>
    </row>
    <row r="240" spans="3:14" x14ac:dyDescent="0.15">
      <c r="C240" s="6"/>
      <c r="D240" s="263" t="s">
        <v>879</v>
      </c>
      <c r="E240" s="263"/>
      <c r="F240" s="227">
        <v>0</v>
      </c>
      <c r="G240" s="233">
        <v>0</v>
      </c>
      <c r="J240" s="235"/>
      <c r="K240" s="223"/>
      <c r="L240" s="236"/>
      <c r="M240" s="236"/>
      <c r="N240" s="236"/>
    </row>
    <row r="241" spans="3:14" ht="15" customHeight="1" x14ac:dyDescent="0.15">
      <c r="C241" s="6" t="s">
        <v>880</v>
      </c>
      <c r="D241" s="264" t="s">
        <v>881</v>
      </c>
      <c r="E241" s="264" t="s">
        <v>882</v>
      </c>
      <c r="F241" s="227">
        <v>12350</v>
      </c>
      <c r="G241" s="233">
        <v>11540</v>
      </c>
      <c r="H241" s="265" t="s">
        <v>261</v>
      </c>
      <c r="I241" s="260"/>
      <c r="J241" s="235"/>
      <c r="K241" s="223"/>
      <c r="L241" s="236"/>
      <c r="M241" s="236"/>
      <c r="N241" s="236"/>
    </row>
    <row r="242" spans="3:14" ht="15" customHeight="1" x14ac:dyDescent="0.15">
      <c r="C242" s="6" t="s">
        <v>883</v>
      </c>
      <c r="D242" s="264" t="s">
        <v>884</v>
      </c>
      <c r="E242" s="264" t="s">
        <v>885</v>
      </c>
      <c r="F242" s="227">
        <v>11210</v>
      </c>
      <c r="G242" s="233">
        <v>10480</v>
      </c>
      <c r="H242" s="265" t="s">
        <v>261</v>
      </c>
      <c r="I242" s="260"/>
      <c r="J242" s="235"/>
      <c r="K242" s="223"/>
      <c r="L242" s="236"/>
      <c r="M242" s="236"/>
      <c r="N242" s="236"/>
    </row>
    <row r="243" spans="3:14" ht="15" customHeight="1" x14ac:dyDescent="0.15">
      <c r="C243" s="6" t="s">
        <v>78</v>
      </c>
      <c r="D243" s="264" t="s">
        <v>886</v>
      </c>
      <c r="E243" s="264" t="s">
        <v>9</v>
      </c>
      <c r="F243" s="227">
        <v>5590</v>
      </c>
      <c r="G243" s="233">
        <v>5220</v>
      </c>
      <c r="H243" s="333" t="s">
        <v>261</v>
      </c>
      <c r="I243" s="260"/>
      <c r="J243" s="235"/>
      <c r="K243" s="223"/>
      <c r="L243" s="236"/>
      <c r="M243" s="236"/>
      <c r="N243" s="236"/>
    </row>
    <row r="244" spans="3:14" ht="15" customHeight="1" x14ac:dyDescent="0.15">
      <c r="C244" s="6" t="s">
        <v>887</v>
      </c>
      <c r="D244" s="264" t="s">
        <v>888</v>
      </c>
      <c r="E244" s="264" t="s">
        <v>889</v>
      </c>
      <c r="F244" s="227">
        <v>5590</v>
      </c>
      <c r="G244" s="233">
        <v>5220</v>
      </c>
      <c r="H244" s="333"/>
      <c r="I244" s="260"/>
      <c r="J244" s="235"/>
      <c r="K244" s="223"/>
      <c r="L244" s="236"/>
      <c r="M244" s="236"/>
      <c r="N244" s="236"/>
    </row>
    <row r="245" spans="3:14" ht="15" customHeight="1" x14ac:dyDescent="0.15">
      <c r="C245" s="6" t="s">
        <v>92</v>
      </c>
      <c r="D245" s="266" t="s">
        <v>890</v>
      </c>
      <c r="E245" s="266" t="s">
        <v>891</v>
      </c>
      <c r="F245" s="227">
        <v>6730</v>
      </c>
      <c r="G245" s="233">
        <v>6290</v>
      </c>
      <c r="H245" s="333"/>
      <c r="I245" s="260"/>
      <c r="J245" s="235"/>
      <c r="K245" s="223"/>
      <c r="L245" s="236"/>
      <c r="M245" s="236"/>
      <c r="N245" s="236"/>
    </row>
    <row r="246" spans="3:14" ht="15" customHeight="1" x14ac:dyDescent="0.15">
      <c r="C246" s="6" t="s">
        <v>892</v>
      </c>
      <c r="D246" s="131" t="s">
        <v>893</v>
      </c>
      <c r="E246" s="131" t="s">
        <v>894</v>
      </c>
      <c r="F246" s="227">
        <v>6730</v>
      </c>
      <c r="G246" s="233">
        <v>6290</v>
      </c>
      <c r="H246" s="333"/>
      <c r="I246" s="260"/>
      <c r="J246" s="235"/>
      <c r="K246" s="223"/>
      <c r="L246" s="236"/>
      <c r="M246" s="236"/>
      <c r="N246" s="236"/>
    </row>
    <row r="247" spans="3:14" x14ac:dyDescent="0.15">
      <c r="C247" s="6"/>
      <c r="D247" s="267" t="s">
        <v>895</v>
      </c>
      <c r="E247" s="267"/>
      <c r="F247" s="227">
        <v>0</v>
      </c>
      <c r="G247" s="233">
        <v>0</v>
      </c>
      <c r="J247" s="235"/>
      <c r="K247" s="223"/>
      <c r="L247" s="236"/>
      <c r="M247" s="236"/>
      <c r="N247" s="236"/>
    </row>
    <row r="248" spans="3:14" x14ac:dyDescent="0.15">
      <c r="C248" s="6" t="s">
        <v>183</v>
      </c>
      <c r="D248" s="131" t="s">
        <v>184</v>
      </c>
      <c r="E248" s="131" t="s">
        <v>896</v>
      </c>
      <c r="F248" s="227">
        <v>6470</v>
      </c>
      <c r="G248" s="233">
        <v>6050</v>
      </c>
      <c r="H248" s="268" t="s">
        <v>261</v>
      </c>
      <c r="I248" s="269"/>
      <c r="J248" s="235"/>
      <c r="K248" s="223"/>
      <c r="L248" s="236"/>
      <c r="M248" s="236"/>
      <c r="N248" s="236"/>
    </row>
    <row r="249" spans="3:14" ht="15" customHeight="1" x14ac:dyDescent="0.15">
      <c r="C249" s="6" t="s">
        <v>200</v>
      </c>
      <c r="D249" s="131" t="s">
        <v>897</v>
      </c>
      <c r="E249" s="131" t="s">
        <v>898</v>
      </c>
      <c r="F249" s="227">
        <v>47030</v>
      </c>
      <c r="G249" s="233">
        <v>43950</v>
      </c>
      <c r="H249" s="336" t="s">
        <v>261</v>
      </c>
      <c r="I249" s="260"/>
      <c r="J249" s="235"/>
      <c r="K249" s="223"/>
      <c r="L249" s="236"/>
      <c r="M249" s="236"/>
      <c r="N249" s="236"/>
    </row>
    <row r="250" spans="3:14" ht="15" customHeight="1" x14ac:dyDescent="0.15">
      <c r="C250" s="6" t="s">
        <v>899</v>
      </c>
      <c r="D250" s="131" t="s">
        <v>900</v>
      </c>
      <c r="E250" s="131" t="s">
        <v>901</v>
      </c>
      <c r="F250" s="227">
        <v>47030</v>
      </c>
      <c r="G250" s="233">
        <v>43950</v>
      </c>
      <c r="H250" s="336"/>
      <c r="I250" s="260"/>
      <c r="J250" s="235"/>
      <c r="K250" s="223"/>
      <c r="L250" s="236"/>
      <c r="M250" s="236"/>
      <c r="N250" s="236"/>
    </row>
    <row r="251" spans="3:14" x14ac:dyDescent="0.15">
      <c r="C251" s="6"/>
      <c r="D251" s="267" t="s">
        <v>902</v>
      </c>
      <c r="E251" s="267"/>
      <c r="F251" s="227">
        <v>0</v>
      </c>
      <c r="G251" s="233">
        <v>0</v>
      </c>
      <c r="J251" s="235"/>
      <c r="K251" s="223"/>
      <c r="L251" s="236"/>
      <c r="M251" s="236"/>
      <c r="N251" s="236"/>
    </row>
    <row r="252" spans="3:14" ht="15" customHeight="1" x14ac:dyDescent="0.15">
      <c r="C252" s="6" t="s">
        <v>204</v>
      </c>
      <c r="D252" s="131" t="s">
        <v>903</v>
      </c>
      <c r="E252" s="131" t="s">
        <v>904</v>
      </c>
      <c r="F252" s="227">
        <v>2080</v>
      </c>
      <c r="G252" s="233">
        <v>1940</v>
      </c>
      <c r="H252" s="333"/>
      <c r="I252" s="260"/>
      <c r="J252" s="235"/>
      <c r="K252" s="223"/>
      <c r="L252" s="236"/>
      <c r="M252" s="236"/>
      <c r="N252" s="236"/>
    </row>
    <row r="253" spans="3:14" ht="15" customHeight="1" x14ac:dyDescent="0.15">
      <c r="C253" s="6" t="s">
        <v>207</v>
      </c>
      <c r="D253" s="131" t="s">
        <v>905</v>
      </c>
      <c r="E253" s="131" t="s">
        <v>906</v>
      </c>
      <c r="F253" s="227">
        <v>2080</v>
      </c>
      <c r="G253" s="233">
        <v>1940</v>
      </c>
      <c r="H253" s="333"/>
      <c r="I253" s="260"/>
      <c r="J253" s="235"/>
      <c r="K253" s="223"/>
      <c r="L253" s="236"/>
      <c r="M253" s="236"/>
      <c r="N253" s="236"/>
    </row>
    <row r="254" spans="3:14" ht="15" customHeight="1" x14ac:dyDescent="0.15">
      <c r="C254" s="6" t="s">
        <v>209</v>
      </c>
      <c r="D254" s="131" t="s">
        <v>907</v>
      </c>
      <c r="E254" s="131" t="s">
        <v>908</v>
      </c>
      <c r="F254" s="227">
        <v>2730</v>
      </c>
      <c r="G254" s="233">
        <v>2550</v>
      </c>
      <c r="H254" s="333"/>
      <c r="I254" s="260"/>
      <c r="J254" s="235"/>
      <c r="K254" s="223"/>
      <c r="L254" s="236"/>
      <c r="M254" s="236"/>
      <c r="N254" s="236"/>
    </row>
    <row r="255" spans="3:14" ht="15" customHeight="1" x14ac:dyDescent="0.15">
      <c r="C255" s="6" t="s">
        <v>212</v>
      </c>
      <c r="D255" s="131" t="s">
        <v>909</v>
      </c>
      <c r="E255" s="131" t="s">
        <v>910</v>
      </c>
      <c r="F255" s="227">
        <v>2730</v>
      </c>
      <c r="G255" s="233">
        <v>2550</v>
      </c>
      <c r="H255" s="333"/>
      <c r="I255" s="260"/>
      <c r="J255" s="235"/>
      <c r="K255" s="223"/>
      <c r="L255" s="236"/>
      <c r="M255" s="236"/>
      <c r="N255" s="236"/>
    </row>
    <row r="256" spans="3:14" ht="15" customHeight="1" x14ac:dyDescent="0.15">
      <c r="C256" s="6" t="s">
        <v>911</v>
      </c>
      <c r="D256" s="131" t="s">
        <v>912</v>
      </c>
      <c r="E256" s="131" t="s">
        <v>913</v>
      </c>
      <c r="F256" s="227">
        <v>1630</v>
      </c>
      <c r="G256" s="233">
        <v>1520</v>
      </c>
      <c r="H256" s="333"/>
      <c r="I256" s="260"/>
      <c r="J256" s="235"/>
      <c r="K256" s="223"/>
      <c r="L256" s="236"/>
      <c r="M256" s="236"/>
      <c r="N256" s="236"/>
    </row>
    <row r="257" spans="3:14" ht="15" customHeight="1" x14ac:dyDescent="0.15">
      <c r="C257" s="6" t="s">
        <v>914</v>
      </c>
      <c r="D257" s="131" t="s">
        <v>915</v>
      </c>
      <c r="E257" s="131" t="s">
        <v>916</v>
      </c>
      <c r="F257" s="227">
        <v>1630</v>
      </c>
      <c r="G257" s="233">
        <v>1520</v>
      </c>
      <c r="H257" s="333"/>
      <c r="I257" s="260"/>
      <c r="J257" s="235"/>
      <c r="K257" s="223"/>
      <c r="L257" s="236"/>
      <c r="M257" s="236"/>
      <c r="N257" s="236"/>
    </row>
    <row r="258" spans="3:14" ht="15" customHeight="1" x14ac:dyDescent="0.15">
      <c r="C258" s="6" t="s">
        <v>214</v>
      </c>
      <c r="D258" s="131" t="s">
        <v>219</v>
      </c>
      <c r="E258" s="131" t="s">
        <v>917</v>
      </c>
      <c r="F258" s="227">
        <v>2990</v>
      </c>
      <c r="G258" s="233">
        <v>2790</v>
      </c>
      <c r="H258" s="333"/>
      <c r="I258" s="260"/>
      <c r="J258" s="235"/>
      <c r="K258" s="223"/>
      <c r="L258" s="236"/>
      <c r="M258" s="236"/>
      <c r="N258" s="236"/>
    </row>
    <row r="259" spans="3:14" ht="15" customHeight="1" x14ac:dyDescent="0.15">
      <c r="C259" s="6" t="s">
        <v>918</v>
      </c>
      <c r="D259" s="131" t="s">
        <v>919</v>
      </c>
      <c r="E259" s="131" t="s">
        <v>920</v>
      </c>
      <c r="F259" s="227">
        <v>940</v>
      </c>
      <c r="G259" s="233">
        <v>880</v>
      </c>
      <c r="H259" s="333"/>
      <c r="I259" s="260"/>
      <c r="J259" s="235"/>
      <c r="K259" s="223"/>
      <c r="L259" s="236"/>
      <c r="M259" s="236"/>
      <c r="N259" s="236"/>
    </row>
    <row r="260" spans="3:14" ht="15" customHeight="1" x14ac:dyDescent="0.15">
      <c r="C260" s="6" t="s">
        <v>921</v>
      </c>
      <c r="D260" s="131" t="s">
        <v>922</v>
      </c>
      <c r="E260" s="131" t="s">
        <v>923</v>
      </c>
      <c r="F260" s="227">
        <v>1630</v>
      </c>
      <c r="G260" s="233">
        <v>1520</v>
      </c>
      <c r="H260" s="333"/>
      <c r="I260" s="260"/>
      <c r="J260" s="235"/>
      <c r="K260" s="223"/>
      <c r="L260" s="236"/>
      <c r="M260" s="236"/>
      <c r="N260" s="236"/>
    </row>
    <row r="261" spans="3:14" x14ac:dyDescent="0.15">
      <c r="C261" s="6"/>
      <c r="D261" s="267" t="s">
        <v>924</v>
      </c>
      <c r="E261" s="267"/>
      <c r="F261" s="227">
        <v>0</v>
      </c>
      <c r="G261" s="233">
        <v>0</v>
      </c>
      <c r="J261" s="235"/>
      <c r="K261" s="223"/>
      <c r="L261" s="236"/>
      <c r="M261" s="236"/>
      <c r="N261" s="236"/>
    </row>
    <row r="262" spans="3:14" x14ac:dyDescent="0.15">
      <c r="C262" s="213" t="str">
        <f>"JBA-"&amp;D262</f>
        <v>JBA-8602-139</v>
      </c>
      <c r="D262" s="131" t="s">
        <v>925</v>
      </c>
      <c r="E262" s="131" t="s">
        <v>926</v>
      </c>
      <c r="F262" s="227">
        <v>159220</v>
      </c>
      <c r="G262" s="233">
        <v>148800</v>
      </c>
      <c r="J262" s="235"/>
      <c r="K262" s="223"/>
      <c r="L262" s="236"/>
      <c r="M262" s="236"/>
      <c r="N262" s="236"/>
    </row>
    <row r="263" spans="3:14" x14ac:dyDescent="0.15">
      <c r="C263" s="213" t="str">
        <f>"JBA-"&amp;D263</f>
        <v>JBA-8612-139</v>
      </c>
      <c r="D263" s="131" t="s">
        <v>927</v>
      </c>
      <c r="E263" s="131" t="s">
        <v>928</v>
      </c>
      <c r="F263" s="227">
        <v>188470</v>
      </c>
      <c r="G263" s="233">
        <v>176140</v>
      </c>
      <c r="J263" s="235"/>
      <c r="K263" s="223"/>
      <c r="L263" s="236"/>
      <c r="M263" s="236"/>
      <c r="N263" s="236"/>
    </row>
    <row r="264" spans="3:14" ht="15" customHeight="1" x14ac:dyDescent="0.15">
      <c r="C264" s="6"/>
      <c r="D264" s="267" t="s">
        <v>929</v>
      </c>
      <c r="E264" s="267"/>
      <c r="F264" s="227"/>
      <c r="G264" s="233"/>
      <c r="H264" s="270"/>
      <c r="I264" s="271"/>
      <c r="J264" s="235"/>
      <c r="K264" s="223"/>
      <c r="L264" s="236"/>
      <c r="M264" s="236"/>
      <c r="N264" s="236"/>
    </row>
    <row r="265" spans="3:14" ht="15" customHeight="1" x14ac:dyDescent="0.15">
      <c r="C265" s="213" t="s">
        <v>930</v>
      </c>
      <c r="D265" s="131" t="s">
        <v>931</v>
      </c>
      <c r="E265" s="131" t="s">
        <v>932</v>
      </c>
      <c r="F265" s="227">
        <v>139720</v>
      </c>
      <c r="G265" s="233">
        <v>130580</v>
      </c>
      <c r="H265" s="270"/>
      <c r="I265" s="271"/>
      <c r="J265" s="235"/>
      <c r="K265" s="223"/>
      <c r="L265" s="236"/>
      <c r="M265" s="236"/>
      <c r="N265" s="236"/>
    </row>
    <row r="266" spans="3:14" ht="15" customHeight="1" x14ac:dyDescent="0.15">
      <c r="C266" s="213" t="s">
        <v>933</v>
      </c>
      <c r="D266" s="131" t="s">
        <v>934</v>
      </c>
      <c r="E266" s="131" t="s">
        <v>935</v>
      </c>
      <c r="F266" s="227">
        <v>139720</v>
      </c>
      <c r="G266" s="233">
        <v>130580</v>
      </c>
      <c r="H266" s="270"/>
      <c r="I266" s="271"/>
      <c r="J266" s="235"/>
      <c r="K266" s="223"/>
      <c r="L266" s="236"/>
      <c r="M266" s="236"/>
      <c r="N266" s="236"/>
    </row>
    <row r="267" spans="3:14" ht="15" customHeight="1" x14ac:dyDescent="0.15">
      <c r="C267" s="213" t="s">
        <v>10</v>
      </c>
      <c r="D267" s="131" t="s">
        <v>936</v>
      </c>
      <c r="E267" s="131" t="s">
        <v>11</v>
      </c>
      <c r="F267" s="227">
        <v>139720</v>
      </c>
      <c r="G267" s="233">
        <v>130580</v>
      </c>
      <c r="H267" s="270"/>
      <c r="I267" s="271"/>
      <c r="J267" s="235"/>
      <c r="K267" s="223"/>
      <c r="L267" s="236"/>
      <c r="M267" s="236"/>
      <c r="N267" s="236"/>
    </row>
    <row r="268" spans="3:14" ht="15" customHeight="1" x14ac:dyDescent="0.15">
      <c r="C268" s="6"/>
      <c r="D268" s="267" t="s">
        <v>937</v>
      </c>
      <c r="E268" s="267"/>
      <c r="F268" s="227"/>
      <c r="G268" s="233"/>
      <c r="H268" s="270"/>
      <c r="I268" s="271"/>
      <c r="J268" s="235"/>
      <c r="K268" s="223"/>
      <c r="L268" s="236"/>
      <c r="M268" s="236"/>
      <c r="N268" s="236"/>
    </row>
    <row r="269" spans="3:14" ht="15" customHeight="1" x14ac:dyDescent="0.15">
      <c r="C269" s="213" t="s">
        <v>938</v>
      </c>
      <c r="D269" s="131" t="s">
        <v>939</v>
      </c>
      <c r="E269" s="131" t="s">
        <v>940</v>
      </c>
      <c r="F269" s="227">
        <v>1070</v>
      </c>
      <c r="G269" s="233">
        <v>1000</v>
      </c>
      <c r="H269" s="270"/>
      <c r="I269" s="271"/>
      <c r="J269" s="235"/>
      <c r="K269" s="223"/>
      <c r="L269" s="236"/>
      <c r="M269" s="236"/>
      <c r="N269" s="236"/>
    </row>
    <row r="270" spans="3:14" ht="15" customHeight="1" x14ac:dyDescent="0.15">
      <c r="C270" s="213" t="s">
        <v>214</v>
      </c>
      <c r="D270" s="131" t="s">
        <v>219</v>
      </c>
      <c r="E270" s="131" t="s">
        <v>220</v>
      </c>
      <c r="F270" s="227">
        <v>2990</v>
      </c>
      <c r="G270" s="233">
        <v>2790</v>
      </c>
      <c r="H270" s="270"/>
      <c r="I270" s="271"/>
      <c r="J270" s="235"/>
      <c r="K270" s="223"/>
      <c r="L270" s="236"/>
      <c r="M270" s="236"/>
      <c r="N270" s="236"/>
    </row>
    <row r="271" spans="3:14" ht="15" customHeight="1" x14ac:dyDescent="0.15">
      <c r="C271" s="213" t="s">
        <v>941</v>
      </c>
      <c r="D271" s="131" t="s">
        <v>221</v>
      </c>
      <c r="E271" s="131" t="s">
        <v>222</v>
      </c>
      <c r="F271" s="227">
        <v>2340</v>
      </c>
      <c r="G271" s="233">
        <v>2190</v>
      </c>
      <c r="H271" s="270"/>
      <c r="I271" s="271"/>
      <c r="J271" s="235"/>
      <c r="K271" s="223"/>
      <c r="L271" s="236"/>
      <c r="M271" s="236"/>
      <c r="N271" s="236"/>
    </row>
    <row r="272" spans="3:14" ht="15" customHeight="1" x14ac:dyDescent="0.15">
      <c r="C272" s="213" t="s">
        <v>942</v>
      </c>
      <c r="D272" s="131" t="s">
        <v>223</v>
      </c>
      <c r="E272" s="131" t="s">
        <v>224</v>
      </c>
      <c r="F272" s="227">
        <v>1300</v>
      </c>
      <c r="G272" s="233">
        <v>1210</v>
      </c>
      <c r="H272" s="270"/>
      <c r="I272" s="271"/>
      <c r="J272" s="235"/>
      <c r="K272" s="223"/>
      <c r="L272" s="236"/>
      <c r="M272" s="236"/>
      <c r="N272" s="236"/>
    </row>
    <row r="273" spans="3:14" ht="15" customHeight="1" x14ac:dyDescent="0.15">
      <c r="C273" s="213" t="s">
        <v>943</v>
      </c>
      <c r="D273" s="131" t="s">
        <v>225</v>
      </c>
      <c r="E273" s="131" t="s">
        <v>226</v>
      </c>
      <c r="F273" s="227">
        <v>5200</v>
      </c>
      <c r="G273" s="233">
        <v>4860</v>
      </c>
      <c r="H273" s="270"/>
      <c r="I273" s="271"/>
      <c r="J273" s="235"/>
      <c r="K273" s="223"/>
      <c r="L273" s="236"/>
      <c r="M273" s="236"/>
      <c r="N273" s="236"/>
    </row>
    <row r="274" spans="3:14" ht="15" customHeight="1" x14ac:dyDescent="0.15">
      <c r="C274" s="213" t="s">
        <v>944</v>
      </c>
      <c r="D274" s="131" t="s">
        <v>945</v>
      </c>
      <c r="E274" s="131" t="s">
        <v>946</v>
      </c>
      <c r="F274" s="227">
        <v>1980</v>
      </c>
      <c r="G274" s="233">
        <v>1850</v>
      </c>
      <c r="H274" s="270"/>
      <c r="I274" s="271"/>
      <c r="J274" s="235"/>
      <c r="K274" s="223"/>
      <c r="L274" s="236"/>
      <c r="M274" s="236"/>
      <c r="N274" s="236"/>
    </row>
    <row r="275" spans="3:14" ht="15" customHeight="1" x14ac:dyDescent="0.15">
      <c r="C275" s="213" t="s">
        <v>947</v>
      </c>
      <c r="D275" s="131" t="s">
        <v>948</v>
      </c>
      <c r="E275" s="131" t="s">
        <v>949</v>
      </c>
      <c r="F275" s="227">
        <v>1720</v>
      </c>
      <c r="G275" s="233">
        <v>1610</v>
      </c>
      <c r="H275" s="270"/>
      <c r="I275" s="271"/>
      <c r="J275" s="235"/>
      <c r="K275" s="223"/>
      <c r="L275" s="236"/>
      <c r="M275" s="236"/>
      <c r="N275" s="236"/>
    </row>
    <row r="276" spans="3:14" ht="15" customHeight="1" x14ac:dyDescent="0.15">
      <c r="C276" s="213" t="s">
        <v>950</v>
      </c>
      <c r="D276" s="131" t="s">
        <v>951</v>
      </c>
      <c r="E276" s="131" t="s">
        <v>952</v>
      </c>
      <c r="F276" s="227">
        <v>2440</v>
      </c>
      <c r="G276" s="233">
        <v>2280</v>
      </c>
      <c r="H276" s="270"/>
      <c r="I276" s="271"/>
      <c r="J276" s="235"/>
      <c r="K276" s="223"/>
      <c r="L276" s="236"/>
      <c r="M276" s="236"/>
      <c r="N276" s="236"/>
    </row>
    <row r="277" spans="3:14" ht="15" customHeight="1" x14ac:dyDescent="0.15">
      <c r="C277" s="213" t="s">
        <v>953</v>
      </c>
      <c r="D277" s="131" t="s">
        <v>954</v>
      </c>
      <c r="E277" s="131" t="s">
        <v>955</v>
      </c>
      <c r="F277" s="227">
        <v>1630</v>
      </c>
      <c r="G277" s="233">
        <v>1520</v>
      </c>
      <c r="H277" s="270"/>
      <c r="I277" s="271"/>
      <c r="J277" s="235"/>
      <c r="K277" s="223"/>
      <c r="L277" s="236"/>
      <c r="M277" s="236"/>
      <c r="N277" s="236"/>
    </row>
    <row r="278" spans="3:14" x14ac:dyDescent="0.15">
      <c r="C278" s="6"/>
      <c r="D278" s="267" t="s">
        <v>956</v>
      </c>
      <c r="E278" s="267"/>
      <c r="F278" s="227"/>
      <c r="G278" s="233"/>
      <c r="J278" s="235"/>
      <c r="K278" s="223"/>
      <c r="L278" s="236"/>
      <c r="M278" s="236"/>
      <c r="N278" s="236"/>
    </row>
    <row r="279" spans="3:14" ht="15" customHeight="1" x14ac:dyDescent="0.15">
      <c r="C279" s="6" t="s">
        <v>957</v>
      </c>
      <c r="D279" s="131" t="s">
        <v>958</v>
      </c>
      <c r="E279" s="131" t="s">
        <v>959</v>
      </c>
      <c r="F279" s="227">
        <v>4880</v>
      </c>
      <c r="G279" s="233">
        <v>4560</v>
      </c>
      <c r="H279" s="333" t="s">
        <v>261</v>
      </c>
      <c r="I279" s="260"/>
      <c r="J279" s="235"/>
      <c r="K279" s="223"/>
      <c r="L279" s="236"/>
      <c r="M279" s="236"/>
      <c r="N279" s="236"/>
    </row>
    <row r="280" spans="3:14" ht="15" customHeight="1" x14ac:dyDescent="0.15">
      <c r="C280" s="6" t="s">
        <v>960</v>
      </c>
      <c r="D280" s="131" t="s">
        <v>961</v>
      </c>
      <c r="E280" s="131" t="s">
        <v>962</v>
      </c>
      <c r="F280" s="227">
        <v>330</v>
      </c>
      <c r="G280" s="233">
        <v>310</v>
      </c>
      <c r="H280" s="333"/>
      <c r="I280" s="260"/>
      <c r="J280" s="235"/>
      <c r="K280" s="223"/>
      <c r="L280" s="236"/>
      <c r="M280" s="236"/>
      <c r="N280" s="236"/>
    </row>
    <row r="281" spans="3:14" ht="15" customHeight="1" x14ac:dyDescent="0.15">
      <c r="C281" s="6" t="s">
        <v>963</v>
      </c>
      <c r="D281" s="131" t="s">
        <v>964</v>
      </c>
      <c r="E281" s="131" t="s">
        <v>965</v>
      </c>
      <c r="F281" s="227">
        <v>1630</v>
      </c>
      <c r="G281" s="233">
        <v>1520</v>
      </c>
      <c r="H281" s="333"/>
      <c r="I281" s="260"/>
      <c r="J281" s="235"/>
      <c r="K281" s="223"/>
      <c r="L281" s="236"/>
      <c r="M281" s="236"/>
      <c r="N281" s="236"/>
    </row>
    <row r="282" spans="3:14" x14ac:dyDescent="0.15">
      <c r="C282" s="6"/>
      <c r="D282" s="267" t="s">
        <v>966</v>
      </c>
      <c r="E282" s="267"/>
      <c r="F282" s="227">
        <v>0</v>
      </c>
      <c r="G282" s="233">
        <v>0</v>
      </c>
      <c r="J282" s="235"/>
      <c r="K282" s="223"/>
      <c r="L282" s="236"/>
      <c r="M282" s="236"/>
      <c r="N282" s="236"/>
    </row>
    <row r="283" spans="3:14" ht="15" customHeight="1" x14ac:dyDescent="0.15">
      <c r="C283" s="6" t="s">
        <v>967</v>
      </c>
      <c r="D283" s="131" t="s">
        <v>968</v>
      </c>
      <c r="E283" s="131" t="s">
        <v>969</v>
      </c>
      <c r="F283" s="227">
        <v>8740</v>
      </c>
      <c r="G283" s="233">
        <v>8170</v>
      </c>
      <c r="H283" s="333" t="s">
        <v>261</v>
      </c>
      <c r="I283" s="260"/>
      <c r="J283" s="235"/>
      <c r="K283" s="223"/>
      <c r="L283" s="236"/>
      <c r="M283" s="236"/>
      <c r="N283" s="236"/>
    </row>
    <row r="284" spans="3:14" ht="15" customHeight="1" x14ac:dyDescent="0.15">
      <c r="C284" s="6" t="s">
        <v>970</v>
      </c>
      <c r="D284" s="131" t="s">
        <v>971</v>
      </c>
      <c r="E284" s="131" t="s">
        <v>972</v>
      </c>
      <c r="F284" s="227">
        <v>8740</v>
      </c>
      <c r="G284" s="233">
        <v>8170</v>
      </c>
      <c r="H284" s="333"/>
      <c r="I284" s="260"/>
      <c r="J284" s="235"/>
      <c r="K284" s="223"/>
      <c r="L284" s="236"/>
      <c r="M284" s="236"/>
      <c r="N284" s="236"/>
    </row>
    <row r="285" spans="3:14" ht="15" customHeight="1" x14ac:dyDescent="0.15">
      <c r="C285" s="6" t="s">
        <v>973</v>
      </c>
      <c r="D285" s="131" t="s">
        <v>974</v>
      </c>
      <c r="E285" s="131" t="s">
        <v>975</v>
      </c>
      <c r="F285" s="227">
        <v>8740</v>
      </c>
      <c r="G285" s="233">
        <v>8170</v>
      </c>
      <c r="H285" s="333"/>
      <c r="I285" s="260"/>
      <c r="J285" s="235"/>
      <c r="K285" s="223"/>
      <c r="L285" s="236"/>
      <c r="M285" s="236"/>
      <c r="N285" s="236"/>
    </row>
    <row r="286" spans="3:14" ht="15" customHeight="1" x14ac:dyDescent="0.15">
      <c r="C286" s="6" t="s">
        <v>976</v>
      </c>
      <c r="D286" s="131" t="s">
        <v>977</v>
      </c>
      <c r="E286" s="131" t="s">
        <v>978</v>
      </c>
      <c r="F286" s="227">
        <v>8740</v>
      </c>
      <c r="G286" s="233">
        <v>8170</v>
      </c>
      <c r="H286" s="333"/>
      <c r="I286" s="260"/>
      <c r="J286" s="235"/>
      <c r="K286" s="223"/>
      <c r="L286" s="236"/>
      <c r="M286" s="236"/>
      <c r="N286" s="236"/>
    </row>
    <row r="287" spans="3:14" ht="15" customHeight="1" x14ac:dyDescent="0.15">
      <c r="C287" s="6" t="s">
        <v>979</v>
      </c>
      <c r="D287" s="131" t="s">
        <v>980</v>
      </c>
      <c r="E287" s="131" t="s">
        <v>981</v>
      </c>
      <c r="F287" s="227">
        <v>9880</v>
      </c>
      <c r="G287" s="233">
        <v>9230</v>
      </c>
      <c r="H287" s="333"/>
      <c r="I287" s="260"/>
      <c r="J287" s="235"/>
      <c r="K287" s="223"/>
      <c r="L287" s="236"/>
      <c r="M287" s="236"/>
      <c r="N287" s="236"/>
    </row>
    <row r="288" spans="3:14" ht="15" customHeight="1" x14ac:dyDescent="0.15">
      <c r="C288" s="6" t="s">
        <v>982</v>
      </c>
      <c r="D288" s="131" t="s">
        <v>983</v>
      </c>
      <c r="E288" s="131" t="s">
        <v>984</v>
      </c>
      <c r="F288" s="227">
        <v>9880</v>
      </c>
      <c r="G288" s="233">
        <v>9230</v>
      </c>
      <c r="H288" s="333"/>
      <c r="I288" s="260"/>
      <c r="J288" s="235"/>
      <c r="K288" s="223"/>
      <c r="L288" s="236"/>
      <c r="M288" s="236"/>
      <c r="N288" s="236"/>
    </row>
    <row r="289" spans="3:14" ht="15" customHeight="1" x14ac:dyDescent="0.15">
      <c r="C289" s="6" t="s">
        <v>985</v>
      </c>
      <c r="D289" s="131" t="s">
        <v>986</v>
      </c>
      <c r="E289" s="131" t="s">
        <v>987</v>
      </c>
      <c r="F289" s="227">
        <v>9880</v>
      </c>
      <c r="G289" s="233">
        <v>9230</v>
      </c>
      <c r="H289" s="333"/>
      <c r="I289" s="260"/>
      <c r="J289" s="235"/>
      <c r="K289" s="223"/>
      <c r="L289" s="236"/>
      <c r="M289" s="236"/>
      <c r="N289" s="236"/>
    </row>
    <row r="290" spans="3:14" ht="15" customHeight="1" x14ac:dyDescent="0.15">
      <c r="C290" s="6" t="s">
        <v>988</v>
      </c>
      <c r="D290" s="131" t="s">
        <v>989</v>
      </c>
      <c r="E290" s="131" t="s">
        <v>990</v>
      </c>
      <c r="F290" s="227">
        <v>9880</v>
      </c>
      <c r="G290" s="233">
        <v>9230</v>
      </c>
      <c r="H290" s="333"/>
      <c r="I290" s="260"/>
      <c r="J290" s="235"/>
      <c r="K290" s="223"/>
      <c r="L290" s="236"/>
      <c r="M290" s="236"/>
      <c r="N290" s="236"/>
    </row>
    <row r="291" spans="3:14" ht="15" customHeight="1" x14ac:dyDescent="0.15">
      <c r="C291" s="6" t="s">
        <v>991</v>
      </c>
      <c r="D291" s="131" t="s">
        <v>992</v>
      </c>
      <c r="E291" s="131" t="s">
        <v>993</v>
      </c>
      <c r="F291" s="227">
        <v>3870</v>
      </c>
      <c r="G291" s="233">
        <v>3620</v>
      </c>
      <c r="H291" s="333"/>
      <c r="I291" s="260"/>
      <c r="J291" s="235"/>
      <c r="K291" s="223"/>
      <c r="L291" s="236"/>
      <c r="M291" s="236"/>
      <c r="N291" s="236"/>
    </row>
    <row r="292" spans="3:14" ht="15" customHeight="1" x14ac:dyDescent="0.15">
      <c r="C292" s="6" t="s">
        <v>994</v>
      </c>
      <c r="D292" s="131" t="s">
        <v>995</v>
      </c>
      <c r="E292" s="131" t="s">
        <v>996</v>
      </c>
      <c r="F292" s="227">
        <v>3870</v>
      </c>
      <c r="G292" s="233">
        <v>3620</v>
      </c>
      <c r="H292" s="333"/>
      <c r="I292" s="260"/>
      <c r="J292" s="235"/>
      <c r="K292" s="223"/>
      <c r="L292" s="236"/>
      <c r="M292" s="236"/>
      <c r="N292" s="236"/>
    </row>
    <row r="293" spans="3:14" ht="15" customHeight="1" x14ac:dyDescent="0.15">
      <c r="C293" s="6" t="s">
        <v>997</v>
      </c>
      <c r="D293" s="131" t="s">
        <v>998</v>
      </c>
      <c r="E293" s="131" t="s">
        <v>999</v>
      </c>
      <c r="F293" s="227">
        <v>3870</v>
      </c>
      <c r="G293" s="233">
        <v>3620</v>
      </c>
      <c r="H293" s="333"/>
      <c r="I293" s="260"/>
      <c r="J293" s="235"/>
      <c r="K293" s="223"/>
      <c r="L293" s="236"/>
      <c r="M293" s="236"/>
      <c r="N293" s="236"/>
    </row>
    <row r="294" spans="3:14" ht="15" customHeight="1" x14ac:dyDescent="0.15">
      <c r="C294" s="6" t="s">
        <v>1000</v>
      </c>
      <c r="D294" s="131" t="s">
        <v>1001</v>
      </c>
      <c r="E294" s="131" t="s">
        <v>1002</v>
      </c>
      <c r="F294" s="227">
        <v>3870</v>
      </c>
      <c r="G294" s="233">
        <v>3620</v>
      </c>
      <c r="H294" s="333"/>
      <c r="I294" s="260"/>
      <c r="J294" s="235"/>
      <c r="K294" s="223"/>
      <c r="L294" s="236"/>
      <c r="M294" s="236"/>
      <c r="N294" s="236"/>
    </row>
    <row r="295" spans="3:14" ht="15" customHeight="1" x14ac:dyDescent="0.15">
      <c r="C295" s="6" t="s">
        <v>1003</v>
      </c>
      <c r="D295" s="131" t="s">
        <v>1004</v>
      </c>
      <c r="E295" s="131" t="s">
        <v>1005</v>
      </c>
      <c r="F295" s="227">
        <v>7830</v>
      </c>
      <c r="G295" s="233">
        <v>7320</v>
      </c>
      <c r="H295" s="333"/>
      <c r="I295" s="260"/>
      <c r="J295" s="235"/>
      <c r="K295" s="223"/>
      <c r="L295" s="236"/>
      <c r="M295" s="236"/>
      <c r="N295" s="236"/>
    </row>
    <row r="296" spans="3:14" ht="15" customHeight="1" x14ac:dyDescent="0.15">
      <c r="C296" s="6" t="s">
        <v>1006</v>
      </c>
      <c r="D296" s="131" t="s">
        <v>1007</v>
      </c>
      <c r="E296" s="131" t="s">
        <v>1008</v>
      </c>
      <c r="F296" s="227">
        <v>7120</v>
      </c>
      <c r="G296" s="233">
        <v>6650</v>
      </c>
      <c r="H296" s="333"/>
      <c r="I296" s="260"/>
      <c r="J296" s="235"/>
      <c r="K296" s="223"/>
      <c r="L296" s="236"/>
      <c r="M296" s="236"/>
      <c r="N296" s="236"/>
    </row>
    <row r="297" spans="3:14" x14ac:dyDescent="0.15">
      <c r="D297" s="267" t="s">
        <v>1009</v>
      </c>
      <c r="E297" s="267"/>
      <c r="F297" s="227"/>
      <c r="G297" s="233"/>
      <c r="J297" s="235"/>
      <c r="K297" s="223"/>
      <c r="L297" s="236"/>
      <c r="M297" s="236"/>
      <c r="N297" s="236"/>
    </row>
    <row r="298" spans="3:14" ht="15" customHeight="1" x14ac:dyDescent="0.15">
      <c r="C298" s="6" t="s">
        <v>1010</v>
      </c>
      <c r="D298" s="131" t="s">
        <v>105</v>
      </c>
      <c r="E298" s="131" t="s">
        <v>1011</v>
      </c>
      <c r="F298" s="227">
        <v>5490</v>
      </c>
      <c r="G298" s="233">
        <v>5130</v>
      </c>
      <c r="H298" s="333" t="s">
        <v>261</v>
      </c>
      <c r="I298" s="260"/>
      <c r="J298" s="235"/>
      <c r="K298" s="223"/>
      <c r="L298" s="236"/>
      <c r="M298" s="236"/>
      <c r="N298" s="236"/>
    </row>
    <row r="299" spans="3:14" ht="15" customHeight="1" x14ac:dyDescent="0.15">
      <c r="C299" s="6" t="s">
        <v>1012</v>
      </c>
      <c r="D299" s="131" t="s">
        <v>108</v>
      </c>
      <c r="E299" s="131" t="s">
        <v>1013</v>
      </c>
      <c r="F299" s="227">
        <v>5490</v>
      </c>
      <c r="G299" s="233">
        <v>5130</v>
      </c>
      <c r="H299" s="333"/>
      <c r="I299" s="260"/>
      <c r="J299" s="235"/>
      <c r="K299" s="223"/>
      <c r="L299" s="236"/>
      <c r="M299" s="236"/>
      <c r="N299" s="236"/>
    </row>
    <row r="300" spans="3:14" ht="15" customHeight="1" x14ac:dyDescent="0.15">
      <c r="C300" s="6" t="s">
        <v>1014</v>
      </c>
      <c r="D300" s="131" t="s">
        <v>96</v>
      </c>
      <c r="E300" s="131" t="s">
        <v>1015</v>
      </c>
      <c r="F300" s="227">
        <v>6140</v>
      </c>
      <c r="G300" s="233">
        <v>5740</v>
      </c>
      <c r="H300" s="337" t="s">
        <v>261</v>
      </c>
      <c r="I300" s="272"/>
      <c r="J300" s="235"/>
      <c r="K300" s="223"/>
      <c r="L300" s="236"/>
      <c r="M300" s="236"/>
      <c r="N300" s="236"/>
    </row>
    <row r="301" spans="3:14" ht="15" customHeight="1" x14ac:dyDescent="0.15">
      <c r="C301" s="6" t="s">
        <v>1016</v>
      </c>
      <c r="D301" s="131" t="s">
        <v>116</v>
      </c>
      <c r="E301" s="131" t="s">
        <v>1017</v>
      </c>
      <c r="F301" s="227">
        <v>6140</v>
      </c>
      <c r="G301" s="233">
        <v>5740</v>
      </c>
      <c r="H301" s="337"/>
      <c r="I301" s="272"/>
      <c r="J301" s="235"/>
      <c r="K301" s="223"/>
      <c r="L301" s="236"/>
      <c r="M301" s="236"/>
      <c r="N301" s="236"/>
    </row>
    <row r="302" spans="3:14" ht="15" customHeight="1" x14ac:dyDescent="0.15">
      <c r="C302" s="6" t="s">
        <v>7</v>
      </c>
      <c r="D302" s="131" t="s">
        <v>119</v>
      </c>
      <c r="E302" s="131" t="s">
        <v>1218</v>
      </c>
      <c r="F302" s="227">
        <v>12640</v>
      </c>
      <c r="G302" s="233">
        <v>11810</v>
      </c>
      <c r="H302" s="333" t="s">
        <v>261</v>
      </c>
      <c r="I302" s="260"/>
      <c r="J302" s="235"/>
      <c r="K302" s="223"/>
      <c r="L302" s="236"/>
      <c r="M302" s="236"/>
      <c r="N302" s="236"/>
    </row>
    <row r="303" spans="3:14" ht="15" customHeight="1" x14ac:dyDescent="0.15">
      <c r="C303" s="6" t="s">
        <v>1018</v>
      </c>
      <c r="D303" s="131" t="s">
        <v>120</v>
      </c>
      <c r="E303" s="131" t="s">
        <v>1219</v>
      </c>
      <c r="F303" s="227">
        <v>12640</v>
      </c>
      <c r="G303" s="233">
        <v>11810</v>
      </c>
      <c r="H303" s="333"/>
      <c r="I303" s="260"/>
      <c r="J303" s="235"/>
      <c r="K303" s="223"/>
      <c r="L303" s="236"/>
      <c r="M303" s="236"/>
      <c r="N303" s="236"/>
    </row>
    <row r="304" spans="3:14" ht="15" customHeight="1" x14ac:dyDescent="0.15">
      <c r="C304" s="6" t="s">
        <v>1020</v>
      </c>
      <c r="D304" s="131" t="s">
        <v>121</v>
      </c>
      <c r="E304" s="131" t="s">
        <v>1021</v>
      </c>
      <c r="F304" s="227">
        <v>11990</v>
      </c>
      <c r="G304" s="233">
        <v>11210</v>
      </c>
      <c r="H304" s="333"/>
      <c r="I304" s="260"/>
      <c r="J304" s="235"/>
      <c r="K304" s="223"/>
      <c r="L304" s="236"/>
      <c r="M304" s="236"/>
      <c r="N304" s="236"/>
    </row>
    <row r="305" spans="3:14" ht="15" customHeight="1" x14ac:dyDescent="0.15">
      <c r="C305" s="6" t="s">
        <v>1022</v>
      </c>
      <c r="D305" s="131" t="s">
        <v>123</v>
      </c>
      <c r="E305" s="131" t="s">
        <v>1220</v>
      </c>
      <c r="F305" s="227">
        <v>12640</v>
      </c>
      <c r="G305" s="233">
        <v>11810</v>
      </c>
      <c r="H305" s="333"/>
      <c r="I305" s="260"/>
      <c r="J305" s="235"/>
      <c r="K305" s="223"/>
      <c r="L305" s="236"/>
      <c r="M305" s="236"/>
      <c r="N305" s="236"/>
    </row>
    <row r="306" spans="3:14" ht="15" customHeight="1" x14ac:dyDescent="0.15">
      <c r="C306" s="6" t="s">
        <v>1024</v>
      </c>
      <c r="D306" s="131" t="s">
        <v>124</v>
      </c>
      <c r="E306" s="131" t="s">
        <v>1221</v>
      </c>
      <c r="F306" s="227">
        <v>12640</v>
      </c>
      <c r="G306" s="233">
        <v>11810</v>
      </c>
      <c r="H306" s="333"/>
      <c r="I306" s="260"/>
      <c r="J306" s="235"/>
      <c r="K306" s="223"/>
      <c r="L306" s="236"/>
      <c r="M306" s="236"/>
      <c r="N306" s="236"/>
    </row>
    <row r="307" spans="3:14" ht="15" customHeight="1" x14ac:dyDescent="0.15">
      <c r="C307" s="6" t="s">
        <v>1026</v>
      </c>
      <c r="D307" s="131" t="s">
        <v>125</v>
      </c>
      <c r="E307" s="131" t="s">
        <v>1027</v>
      </c>
      <c r="F307" s="227">
        <v>11990</v>
      </c>
      <c r="G307" s="233">
        <v>11210</v>
      </c>
      <c r="H307" s="333"/>
      <c r="I307" s="260"/>
      <c r="J307" s="235"/>
      <c r="K307" s="223"/>
      <c r="L307" s="236"/>
      <c r="M307" s="236"/>
      <c r="N307" s="236"/>
    </row>
    <row r="308" spans="3:14" x14ac:dyDescent="0.15">
      <c r="D308" s="267" t="s">
        <v>228</v>
      </c>
      <c r="E308" s="267"/>
    </row>
    <row r="309" spans="3:14" ht="15" customHeight="1" x14ac:dyDescent="0.15">
      <c r="C309" s="6" t="str">
        <f t="shared" ref="C309:C326" si="0">"JBA-"&amp;D309</f>
        <v>JBA-8020-239</v>
      </c>
      <c r="D309" s="131" t="s">
        <v>229</v>
      </c>
      <c r="E309" s="131" t="s">
        <v>12</v>
      </c>
      <c r="F309" s="227">
        <v>22720</v>
      </c>
      <c r="G309" s="233">
        <v>21230</v>
      </c>
      <c r="I309" s="260"/>
      <c r="J309" s="235"/>
      <c r="K309" s="223"/>
      <c r="L309" s="236"/>
      <c r="M309" s="236"/>
      <c r="N309" s="236"/>
    </row>
    <row r="310" spans="3:14" x14ac:dyDescent="0.15">
      <c r="C310" s="6"/>
      <c r="D310" s="267" t="s">
        <v>1028</v>
      </c>
      <c r="E310" s="267"/>
    </row>
    <row r="311" spans="3:14" x14ac:dyDescent="0.15">
      <c r="C311" s="6" t="str">
        <f t="shared" si="0"/>
        <v>JBA-37599-999-889</v>
      </c>
      <c r="D311" s="131" t="s">
        <v>168</v>
      </c>
      <c r="E311" s="131" t="s">
        <v>169</v>
      </c>
      <c r="F311" s="227">
        <v>15100</v>
      </c>
      <c r="G311" s="233">
        <v>14112.14953271028</v>
      </c>
    </row>
    <row r="312" spans="3:14" x14ac:dyDescent="0.15">
      <c r="C312" s="6" t="str">
        <f t="shared" si="0"/>
        <v>JBA-37599-989-889</v>
      </c>
      <c r="D312" s="131" t="s">
        <v>1029</v>
      </c>
      <c r="E312" s="131" t="s">
        <v>1030</v>
      </c>
      <c r="F312" s="227">
        <v>15100</v>
      </c>
      <c r="G312" s="233">
        <v>14112.14953271028</v>
      </c>
    </row>
    <row r="313" spans="3:14" x14ac:dyDescent="0.15">
      <c r="C313" s="6" t="str">
        <f t="shared" si="0"/>
        <v>JBA-37599-989-989</v>
      </c>
      <c r="D313" s="131" t="s">
        <v>1031</v>
      </c>
      <c r="E313" s="131" t="s">
        <v>1032</v>
      </c>
      <c r="F313" s="227">
        <v>15100</v>
      </c>
      <c r="G313" s="233">
        <v>14112.14953271028</v>
      </c>
    </row>
    <row r="314" spans="3:14" x14ac:dyDescent="0.15">
      <c r="C314" s="6" t="str">
        <f t="shared" si="0"/>
        <v>JBA-37599-999-989</v>
      </c>
      <c r="D314" s="131" t="s">
        <v>170</v>
      </c>
      <c r="E314" s="131" t="s">
        <v>171</v>
      </c>
      <c r="F314" s="227">
        <v>15100</v>
      </c>
      <c r="G314" s="233">
        <v>14112.14953271028</v>
      </c>
    </row>
    <row r="315" spans="3:14" x14ac:dyDescent="0.15">
      <c r="C315" s="6" t="str">
        <f t="shared" si="0"/>
        <v>JBA-37599-989-999</v>
      </c>
      <c r="D315" s="131" t="s">
        <v>1033</v>
      </c>
      <c r="E315" s="131" t="s">
        <v>1034</v>
      </c>
      <c r="F315" s="227">
        <v>13200</v>
      </c>
      <c r="G315" s="233">
        <v>12336.448598130841</v>
      </c>
    </row>
    <row r="316" spans="3:14" x14ac:dyDescent="0.15">
      <c r="C316" s="6" t="str">
        <f t="shared" si="0"/>
        <v>JBA-37599-999-999</v>
      </c>
      <c r="D316" s="131" t="s">
        <v>162</v>
      </c>
      <c r="E316" s="131" t="s">
        <v>18</v>
      </c>
      <c r="F316" s="227">
        <v>13200</v>
      </c>
      <c r="G316" s="233">
        <v>12336.448598130841</v>
      </c>
    </row>
    <row r="317" spans="3:14" x14ac:dyDescent="0.15">
      <c r="C317" s="6" t="str">
        <f t="shared" si="0"/>
        <v>JBA-37599-989-899</v>
      </c>
      <c r="D317" s="131" t="s">
        <v>1035</v>
      </c>
      <c r="E317" s="131" t="s">
        <v>1036</v>
      </c>
      <c r="F317" s="227">
        <v>13200</v>
      </c>
      <c r="G317" s="233">
        <v>12336.448598130841</v>
      </c>
    </row>
    <row r="318" spans="3:14" x14ac:dyDescent="0.15">
      <c r="C318" s="6" t="str">
        <f t="shared" si="0"/>
        <v>JBA-37599-999-899</v>
      </c>
      <c r="D318" s="131" t="s">
        <v>161</v>
      </c>
      <c r="E318" s="131" t="s">
        <v>16</v>
      </c>
      <c r="F318" s="227">
        <v>13200</v>
      </c>
      <c r="G318" s="233">
        <v>12336.448598130841</v>
      </c>
    </row>
    <row r="319" spans="3:14" x14ac:dyDescent="0.15">
      <c r="C319" s="6" t="str">
        <f t="shared" si="0"/>
        <v>JBA-38599-999-889</v>
      </c>
      <c r="D319" s="131" t="s">
        <v>179</v>
      </c>
      <c r="E319" s="131" t="s">
        <v>180</v>
      </c>
      <c r="F319" s="227">
        <v>19900</v>
      </c>
      <c r="G319" s="233">
        <v>18598.130841121496</v>
      </c>
    </row>
    <row r="320" spans="3:14" x14ac:dyDescent="0.15">
      <c r="C320" s="6" t="str">
        <f t="shared" si="0"/>
        <v>JBA-38599-989-889</v>
      </c>
      <c r="D320" s="131" t="s">
        <v>1037</v>
      </c>
      <c r="E320" s="131" t="s">
        <v>1038</v>
      </c>
      <c r="F320" s="227">
        <v>19900</v>
      </c>
      <c r="G320" s="233">
        <v>18598.130841121496</v>
      </c>
    </row>
    <row r="321" spans="3:7" x14ac:dyDescent="0.15">
      <c r="C321" s="6" t="str">
        <f t="shared" si="0"/>
        <v>JBA-38599-989-989</v>
      </c>
      <c r="D321" s="131" t="s">
        <v>1039</v>
      </c>
      <c r="E321" s="131" t="s">
        <v>1040</v>
      </c>
      <c r="F321" s="227">
        <v>19900</v>
      </c>
      <c r="G321" s="233">
        <v>18598.130841121496</v>
      </c>
    </row>
    <row r="322" spans="3:7" x14ac:dyDescent="0.15">
      <c r="C322" s="6" t="str">
        <f t="shared" si="0"/>
        <v>JBA-38599-999-989</v>
      </c>
      <c r="D322" s="131" t="s">
        <v>181</v>
      </c>
      <c r="E322" s="131" t="s">
        <v>182</v>
      </c>
      <c r="F322" s="227">
        <v>19900</v>
      </c>
      <c r="G322" s="233">
        <v>18598.130841121496</v>
      </c>
    </row>
    <row r="323" spans="3:7" x14ac:dyDescent="0.15">
      <c r="C323" s="6" t="str">
        <f t="shared" si="0"/>
        <v>JBA-38599-999-999</v>
      </c>
      <c r="D323" s="131" t="s">
        <v>173</v>
      </c>
      <c r="E323" s="131" t="s">
        <v>174</v>
      </c>
      <c r="F323" s="227">
        <v>17900</v>
      </c>
      <c r="G323" s="233">
        <v>16728.971962616823</v>
      </c>
    </row>
    <row r="324" spans="3:7" x14ac:dyDescent="0.15">
      <c r="C324" s="6" t="str">
        <f t="shared" si="0"/>
        <v>JBA-38599-989-999</v>
      </c>
      <c r="D324" s="131" t="s">
        <v>1041</v>
      </c>
      <c r="E324" s="131" t="s">
        <v>1042</v>
      </c>
      <c r="F324" s="227">
        <v>17900</v>
      </c>
      <c r="G324" s="233">
        <v>16728.971962616823</v>
      </c>
    </row>
    <row r="325" spans="3:7" x14ac:dyDescent="0.15">
      <c r="C325" s="6" t="str">
        <f t="shared" si="0"/>
        <v>JBA-38599-999-899</v>
      </c>
      <c r="D325" s="131" t="s">
        <v>175</v>
      </c>
      <c r="E325" s="131" t="s">
        <v>176</v>
      </c>
      <c r="F325" s="227">
        <v>17900</v>
      </c>
      <c r="G325" s="233">
        <v>16728.971962616823</v>
      </c>
    </row>
    <row r="326" spans="3:7" x14ac:dyDescent="0.15">
      <c r="C326" s="6" t="str">
        <f t="shared" si="0"/>
        <v>JBA-38599-989-899</v>
      </c>
      <c r="D326" s="131" t="s">
        <v>1043</v>
      </c>
      <c r="E326" s="131" t="s">
        <v>1044</v>
      </c>
      <c r="F326" s="227">
        <v>17900</v>
      </c>
      <c r="G326" s="233">
        <v>16728.971962616823</v>
      </c>
    </row>
    <row r="327" spans="3:7" x14ac:dyDescent="0.15">
      <c r="C327" s="6"/>
      <c r="D327" s="267" t="s">
        <v>1045</v>
      </c>
      <c r="E327" s="267"/>
    </row>
    <row r="328" spans="3:7" x14ac:dyDescent="0.15">
      <c r="C328" s="6" t="str">
        <f t="shared" ref="C328" si="1">"JBA-"&amp;D328</f>
        <v>JBA-5121-119</v>
      </c>
      <c r="D328" s="131" t="s">
        <v>1046</v>
      </c>
      <c r="E328" s="131" t="s">
        <v>1045</v>
      </c>
      <c r="F328" s="227">
        <f>G328*1.07</f>
        <v>2782</v>
      </c>
      <c r="G328" s="233">
        <v>2600</v>
      </c>
    </row>
  </sheetData>
  <sheetProtection algorithmName="SHA-512" hashValue="X3vooIeqsm+GOdwAnm1mdvIvEM0GidPbCqP8weUzaSEeIlszjVxU9k5pNb0pZZZs3ECzJful/nXJpY8il6dA5g==" saltValue="KYW4aqoHfxSq43/pJENDtg==" spinCount="100000" sheet="1" objects="1" scenarios="1"/>
  <autoFilter ref="B6:XEG307" xr:uid="{00000000-0009-0000-0000-000008000000}"/>
  <mergeCells count="35">
    <mergeCell ref="H279:H281"/>
    <mergeCell ref="H283:H296"/>
    <mergeCell ref="H298:H299"/>
    <mergeCell ref="H300:H301"/>
    <mergeCell ref="H302:H307"/>
    <mergeCell ref="H252:H260"/>
    <mergeCell ref="H143:H151"/>
    <mergeCell ref="H153:H156"/>
    <mergeCell ref="H157:H160"/>
    <mergeCell ref="H162:H171"/>
    <mergeCell ref="H173:H182"/>
    <mergeCell ref="H184:H185"/>
    <mergeCell ref="H187:H194"/>
    <mergeCell ref="H196:H198"/>
    <mergeCell ref="H200:H239"/>
    <mergeCell ref="H243:H246"/>
    <mergeCell ref="H249:H250"/>
    <mergeCell ref="H139:H142"/>
    <mergeCell ref="H19:H20"/>
    <mergeCell ref="H22:H35"/>
    <mergeCell ref="H36:H39"/>
    <mergeCell ref="H40:H53"/>
    <mergeCell ref="H54:H61"/>
    <mergeCell ref="H63:H71"/>
    <mergeCell ref="H89:H91"/>
    <mergeCell ref="H93:H101"/>
    <mergeCell ref="H102:H111"/>
    <mergeCell ref="H112:H115"/>
    <mergeCell ref="H117:H131"/>
    <mergeCell ref="H12:H17"/>
    <mergeCell ref="F1:G1"/>
    <mergeCell ref="C5:C6"/>
    <mergeCell ref="D5:D6"/>
    <mergeCell ref="E5:E6"/>
    <mergeCell ref="H10:H11"/>
  </mergeCells>
  <hyperlinks>
    <hyperlink ref="H300:H301" r:id="rId1" display="Link" xr:uid="{00000000-0004-0000-0800-000000000000}"/>
    <hyperlink ref="H10:H11" r:id="rId2" display="Link" xr:uid="{00000000-0004-0000-0800-000001000000}"/>
    <hyperlink ref="H12:H17" r:id="rId3" display="Link" xr:uid="{00000000-0004-0000-0800-000002000000}"/>
    <hyperlink ref="H22" r:id="rId4" xr:uid="{00000000-0004-0000-0800-000003000000}"/>
    <hyperlink ref="H102:H111" r:id="rId5" display="Link" xr:uid="{00000000-0004-0000-0800-000004000000}"/>
    <hyperlink ref="H112:H115" r:id="rId6" display="Link" xr:uid="{00000000-0004-0000-0800-000005000000}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Pricelist</vt:lpstr>
      <vt:lpstr>รุ่นขายดี</vt:lpstr>
      <vt:lpstr>Speak2</vt:lpstr>
      <vt:lpstr>Evolve2&amp;3</vt:lpstr>
      <vt:lpstr>กล้อง Conference </vt:lpstr>
      <vt:lpstr>สินค้าทั้งหมด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Kunakorn Jirapongsak</dc:creator>
  <cp:lastModifiedBy>Peerawit Aunruan</cp:lastModifiedBy>
  <dcterms:created xsi:type="dcterms:W3CDTF">2026-04-29T04:19:24Z</dcterms:created>
  <dcterms:modified xsi:type="dcterms:W3CDTF">2026-09-10T07:41:29Z</dcterms:modified>
</cp:coreProperties>
</file>